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5" windowHeight="11565" activeTab="2"/>
  </bookViews>
  <sheets>
    <sheet name="меню" sheetId="1" r:id="rId1"/>
    <sheet name="дсад" sheetId="2" r:id="rId2"/>
    <sheet name="ясли" sheetId="3" r:id="rId3"/>
  </sheets>
  <externalReferences>
    <externalReference r:id="rId6"/>
    <externalReference r:id="rId7"/>
    <externalReference r:id="rId8"/>
  </externalReferences>
  <definedNames/>
  <calcPr fullCalcOnLoad="1" refMode="R1C1"/>
</workbook>
</file>

<file path=xl/sharedStrings.xml><?xml version="1.0" encoding="utf-8"?>
<sst xmlns="http://schemas.openxmlformats.org/spreadsheetml/2006/main" count="1364" uniqueCount="305">
  <si>
    <t>1 день</t>
  </si>
  <si>
    <t>2 день</t>
  </si>
  <si>
    <t>3 день</t>
  </si>
  <si>
    <t>4 день</t>
  </si>
  <si>
    <t>5 день</t>
  </si>
  <si>
    <t>завтрак</t>
  </si>
  <si>
    <t>Завтрак</t>
  </si>
  <si>
    <t>сыр твёрдый  порционный, масло</t>
  </si>
  <si>
    <t>сыр твёрдый , масло порционный</t>
  </si>
  <si>
    <t>пудинг с творогом с соусом сладким</t>
  </si>
  <si>
    <t>суп молочный  с крупой</t>
  </si>
  <si>
    <t>Каша молочная пшённая жидкая с маслом сливочным</t>
  </si>
  <si>
    <t>Каша молочная манная жидкая с маслом сливочным</t>
  </si>
  <si>
    <t>Чай с молоком</t>
  </si>
  <si>
    <t>какао с молоком</t>
  </si>
  <si>
    <t>Кофейный напиток с молоком</t>
  </si>
  <si>
    <t>хлеб пшеничный в/с или батон к чаю</t>
  </si>
  <si>
    <t>2 завтрак</t>
  </si>
  <si>
    <t xml:space="preserve">к/м продукция  </t>
  </si>
  <si>
    <t>к/м продукция</t>
  </si>
  <si>
    <t xml:space="preserve">к/м продукция </t>
  </si>
  <si>
    <t xml:space="preserve">обед </t>
  </si>
  <si>
    <t>обед</t>
  </si>
  <si>
    <t>Обед</t>
  </si>
  <si>
    <t>суп картофельный с рыбными консервами</t>
  </si>
  <si>
    <t>суп из св овощей со сметаной прокипячёной</t>
  </si>
  <si>
    <t>борщ с капустой и картофелем , сметаной прокипячёной</t>
  </si>
  <si>
    <t>гуляш из отварного мяса</t>
  </si>
  <si>
    <t>жаркое по домашнему</t>
  </si>
  <si>
    <t>птица отварная</t>
  </si>
  <si>
    <t>каша гречневая вязкая</t>
  </si>
  <si>
    <t>картофельное пюре</t>
  </si>
  <si>
    <t>картофель и овощи тушёные</t>
  </si>
  <si>
    <t>напиток из изюма</t>
  </si>
  <si>
    <t>напиток из фруктов</t>
  </si>
  <si>
    <t>напиток из шиповника</t>
  </si>
  <si>
    <t>напиток из с/ф</t>
  </si>
  <si>
    <t>напиток из ягод</t>
  </si>
  <si>
    <t>хлеб пшеничный из муки в/с</t>
  </si>
  <si>
    <t>хлеб ржано-пшеничный</t>
  </si>
  <si>
    <t>Полдник</t>
  </si>
  <si>
    <t>сокфруктовый</t>
  </si>
  <si>
    <t>сок фруктовый</t>
  </si>
  <si>
    <t>сок</t>
  </si>
  <si>
    <t>к/изделия</t>
  </si>
  <si>
    <t>сдоба обыкновенная</t>
  </si>
  <si>
    <t>кондит изделия</t>
  </si>
  <si>
    <t>булочка с повидлом</t>
  </si>
  <si>
    <t>пряник фруктовый</t>
  </si>
  <si>
    <t>фрукты свежие</t>
  </si>
  <si>
    <t>фрукт</t>
  </si>
  <si>
    <t>ужин</t>
  </si>
  <si>
    <t>Сыр твёрдый</t>
  </si>
  <si>
    <t xml:space="preserve">икра кабачковая </t>
  </si>
  <si>
    <t>икра свекольная</t>
  </si>
  <si>
    <t>Омлет с творогом с соусом сладким</t>
  </si>
  <si>
    <t>Рагу овощное</t>
  </si>
  <si>
    <t>рыба запеченная с соусом молочным</t>
  </si>
  <si>
    <t>омлет натуральный с маслом</t>
  </si>
  <si>
    <t>напиток из кураги</t>
  </si>
  <si>
    <t>макаронные изделияс овощами</t>
  </si>
  <si>
    <t>рис припущенный</t>
  </si>
  <si>
    <t>кисель п/я</t>
  </si>
  <si>
    <t>кисель из шиповника</t>
  </si>
  <si>
    <t>сыр,масло сливочное (порционно)</t>
  </si>
  <si>
    <t>сыр твёрдый  масло порционный</t>
  </si>
  <si>
    <t>Каша молочная геркулесжидкая с маслом сливочным</t>
  </si>
  <si>
    <t>каша молочная дружба с маслом сливочным</t>
  </si>
  <si>
    <t>Каша молочная  манная с маслом сливочным</t>
  </si>
  <si>
    <t>суп молочный  с вермишелью</t>
  </si>
  <si>
    <t>Чай с сахаром,молоком</t>
  </si>
  <si>
    <t>итого</t>
  </si>
  <si>
    <t>салат из морской капусты</t>
  </si>
  <si>
    <t>Рассольник Ленинградский, сметаной прокипячёной</t>
  </si>
  <si>
    <t>Борщ со сметаной</t>
  </si>
  <si>
    <t>суп крестянский с мясом со сметаной</t>
  </si>
  <si>
    <t>щи со сметаной</t>
  </si>
  <si>
    <t>Рулет из говядины паровой</t>
  </si>
  <si>
    <t>тефтели из птицы с соусом</t>
  </si>
  <si>
    <t>Плов из мяса птицы</t>
  </si>
  <si>
    <t>компот из свфруктов</t>
  </si>
  <si>
    <t>Кондитерские изделия</t>
  </si>
  <si>
    <t>пирожок печёный</t>
  </si>
  <si>
    <t>кондит изд</t>
  </si>
  <si>
    <t>Булочка с повидлом</t>
  </si>
  <si>
    <t>сыр</t>
  </si>
  <si>
    <t>икра кабачковая после т/о</t>
  </si>
  <si>
    <t>свекла отварная дольками</t>
  </si>
  <si>
    <t>омлет с морковью  с маслом</t>
  </si>
  <si>
    <t>Запеканка крупяная с творогом с соусом</t>
  </si>
  <si>
    <t>картофель тушёный</t>
  </si>
  <si>
    <t>напиток изяблок и лимона</t>
  </si>
  <si>
    <t>кисель из повидла или джема</t>
  </si>
  <si>
    <t>яблоки печеные</t>
  </si>
  <si>
    <t>меню д/сад</t>
  </si>
  <si>
    <t>выход</t>
  </si>
  <si>
    <t>7/5</t>
  </si>
  <si>
    <t>200/5</t>
  </si>
  <si>
    <t>130/50</t>
  </si>
  <si>
    <t xml:space="preserve">Чай с молоком </t>
  </si>
  <si>
    <t>салат  картофельный с кукурузой и морковью</t>
  </si>
  <si>
    <t>салат  из свеклы с огурцом</t>
  </si>
  <si>
    <t>салат  из моркови с зел горо</t>
  </si>
  <si>
    <t>200/10</t>
  </si>
  <si>
    <t>250/10</t>
  </si>
  <si>
    <t>50/5</t>
  </si>
  <si>
    <t>50/60</t>
  </si>
  <si>
    <t>150/30</t>
  </si>
  <si>
    <t>70/30</t>
  </si>
  <si>
    <t>150/5</t>
  </si>
  <si>
    <t>Салат из моркови с кукурузой</t>
  </si>
  <si>
    <t>Салат картофельный с огурцом</t>
  </si>
  <si>
    <t>икра морковная</t>
  </si>
  <si>
    <t>салат из свеклы и зел горошка</t>
  </si>
  <si>
    <t>Салат из морской капусты</t>
  </si>
  <si>
    <t xml:space="preserve">суп картофельный с горохом </t>
  </si>
  <si>
    <t>200/5/10</t>
  </si>
  <si>
    <t>60/30</t>
  </si>
  <si>
    <t>50/100</t>
  </si>
  <si>
    <t>150/20</t>
  </si>
  <si>
    <t>, масло сливочное</t>
  </si>
  <si>
    <t>Чай с сахаром</t>
  </si>
  <si>
    <t>тефтели из говядины с соусом</t>
  </si>
  <si>
    <t>60/40</t>
  </si>
  <si>
    <t>капуста тушёная</t>
  </si>
  <si>
    <t>Салат из  зелёного горошка  с маслом раст</t>
  </si>
  <si>
    <t>каша гречневая</t>
  </si>
  <si>
    <t>Котлета Здоровье с маслом сливочным</t>
  </si>
  <si>
    <t>Биточки из птицы с маслом сливочным</t>
  </si>
  <si>
    <t xml:space="preserve">котлеты рубленые из рыбы </t>
  </si>
  <si>
    <t>Рыба припущенная с соусом молочным</t>
  </si>
  <si>
    <t>Картофельное пюре</t>
  </si>
  <si>
    <t>масло сливочное (порционно)</t>
  </si>
  <si>
    <t>биточки из говядины с соусом</t>
  </si>
  <si>
    <t>50/20</t>
  </si>
  <si>
    <t>Чай с лимоном</t>
  </si>
  <si>
    <t xml:space="preserve">Котлеты Любительские  </t>
  </si>
  <si>
    <t>суп- лапша домашняя на мясном бульоне</t>
  </si>
  <si>
    <t>макаронные изделия отварные</t>
  </si>
  <si>
    <t>Каша молочнаяпшеничнаяжидкая с маслом сливочным 200/5</t>
  </si>
  <si>
    <t>№ п/п</t>
  </si>
  <si>
    <t>Наименование</t>
  </si>
  <si>
    <t>выход 3-7 л</t>
  </si>
  <si>
    <t>белки</t>
  </si>
  <si>
    <t>жиры</t>
  </si>
  <si>
    <t>углеводы</t>
  </si>
  <si>
    <t>Ккалл</t>
  </si>
  <si>
    <t>С</t>
  </si>
  <si>
    <t>№ рецептур</t>
  </si>
  <si>
    <t>масло сливочное порционно</t>
  </si>
  <si>
    <t>6/11</t>
  </si>
  <si>
    <t xml:space="preserve">Каша молочная  геркулес жидкая с маслом сливочным </t>
  </si>
  <si>
    <t>185/11</t>
  </si>
  <si>
    <t>394/11</t>
  </si>
  <si>
    <t>401/11</t>
  </si>
  <si>
    <t>87/11</t>
  </si>
  <si>
    <t>Капуста тушёная</t>
  </si>
  <si>
    <t>336/11</t>
  </si>
  <si>
    <t>Напиток из изюма</t>
  </si>
  <si>
    <t>к/бл</t>
  </si>
  <si>
    <t>399/11</t>
  </si>
  <si>
    <t>кондитерские изделия без крема</t>
  </si>
  <si>
    <t>фрукты  свежие</t>
  </si>
  <si>
    <t>368/11</t>
  </si>
  <si>
    <t>сыр твёрдый  порционный</t>
  </si>
  <si>
    <t>7/11</t>
  </si>
  <si>
    <t>итого за день</t>
  </si>
  <si>
    <t>сыр твёрдый, масло сливочное  порционный</t>
  </si>
  <si>
    <t>6,7/11</t>
  </si>
  <si>
    <t>пудинг из творога запечёный  с соусом</t>
  </si>
  <si>
    <t>235/11</t>
  </si>
  <si>
    <t>397/11</t>
  </si>
  <si>
    <t>суп-лапша домашняя   на мясном бульоне</t>
  </si>
  <si>
    <t>86/11</t>
  </si>
  <si>
    <t>Гуляш из отварного мяса</t>
  </si>
  <si>
    <t>277/11</t>
  </si>
  <si>
    <t>каша вязкая гречневая</t>
  </si>
  <si>
    <t>314/11</t>
  </si>
  <si>
    <t>напиток из свежих фруктов</t>
  </si>
  <si>
    <t>466/11</t>
  </si>
  <si>
    <t>395/11</t>
  </si>
  <si>
    <t>94/11</t>
  </si>
  <si>
    <t xml:space="preserve">Салат из свеклы с  огурцом </t>
  </si>
  <si>
    <t>36/01</t>
  </si>
  <si>
    <t>Суп из овощей со  сметаной прокипячёной</t>
  </si>
  <si>
    <t>35/01</t>
  </si>
  <si>
    <t>Биточки рубленые из птицы с маслом сливочным</t>
  </si>
  <si>
    <t>70/5</t>
  </si>
  <si>
    <t>305;350/11</t>
  </si>
  <si>
    <t xml:space="preserve">Пюре картофельное </t>
  </si>
  <si>
    <t>321/11</t>
  </si>
  <si>
    <t>398/11</t>
  </si>
  <si>
    <t>кисель плодовоягодный</t>
  </si>
  <si>
    <t>233/01</t>
  </si>
  <si>
    <t>Салат из отварной моркови и зел горошка</t>
  </si>
  <si>
    <t>11/01</t>
  </si>
  <si>
    <t>борщ с капустой и картофелем со сметаной прокипячёной</t>
  </si>
  <si>
    <t>57/11</t>
  </si>
  <si>
    <t>153/01</t>
  </si>
  <si>
    <t xml:space="preserve">фрукты  свежие </t>
  </si>
  <si>
    <t xml:space="preserve">Омлет натуральный с маслом  сливочным </t>
  </si>
  <si>
    <t>215/11</t>
  </si>
  <si>
    <t>67/11</t>
  </si>
  <si>
    <t>216/04</t>
  </si>
  <si>
    <t>Икра свекольная</t>
  </si>
  <si>
    <t>54/11</t>
  </si>
  <si>
    <t>255/11</t>
  </si>
  <si>
    <t>Рис припущенный</t>
  </si>
  <si>
    <t>316/11</t>
  </si>
  <si>
    <t>Кисель из шиповника</t>
  </si>
  <si>
    <t>381/11</t>
  </si>
  <si>
    <t>6 день</t>
  </si>
  <si>
    <t>Салат из моркови, кукурузы консервированной</t>
  </si>
  <si>
    <t>суп картофельный с бобовыми  на мясном  бульоне</t>
  </si>
  <si>
    <t>81/11</t>
  </si>
  <si>
    <t>Компот из  св фруктов</t>
  </si>
  <si>
    <t>372/11</t>
  </si>
  <si>
    <t>чай с лимоном</t>
  </si>
  <si>
    <t>393/01</t>
  </si>
  <si>
    <t>фрукты  печёные</t>
  </si>
  <si>
    <t>385/11</t>
  </si>
  <si>
    <t>7 день</t>
  </si>
  <si>
    <t xml:space="preserve">Салат картофельный с огурцом </t>
  </si>
  <si>
    <t>22/11</t>
  </si>
  <si>
    <t>Рассольник Ленинградский со сметаной прокипячёной</t>
  </si>
  <si>
    <t>76/11</t>
  </si>
  <si>
    <t>Котлеты  рубленые из говядины  с маслом сливочным</t>
  </si>
  <si>
    <t>282/11</t>
  </si>
  <si>
    <t>317/11</t>
  </si>
  <si>
    <t xml:space="preserve">Пирожки печёные </t>
  </si>
  <si>
    <t>454/11</t>
  </si>
  <si>
    <t>Напиток из яблок с лимоном</t>
  </si>
  <si>
    <t>8 день</t>
  </si>
  <si>
    <t>Каша молочная Дружба с маслом сливочным</t>
  </si>
  <si>
    <t>84/01</t>
  </si>
  <si>
    <t>Икра морковная</t>
  </si>
  <si>
    <t>169/01</t>
  </si>
  <si>
    <t>Котлеты Любительские  с маслом сливочным</t>
  </si>
  <si>
    <t>75/5</t>
  </si>
  <si>
    <t>256/11</t>
  </si>
  <si>
    <t>383/11</t>
  </si>
  <si>
    <t>9 день</t>
  </si>
  <si>
    <t>салат изсвеклы и зелёного горошка</t>
  </si>
  <si>
    <t>34/11</t>
  </si>
  <si>
    <t>суп крестьянский с крупой с мясом, сметаной прокипячёной</t>
  </si>
  <si>
    <t>42/01</t>
  </si>
  <si>
    <t>Тефтели  из птицы с соусом</t>
  </si>
  <si>
    <t>10 день</t>
  </si>
  <si>
    <t>93/11</t>
  </si>
  <si>
    <t>Щи из св капусты со сметаной прокипячёной</t>
  </si>
  <si>
    <t xml:space="preserve">плов </t>
  </si>
  <si>
    <t>163/01</t>
  </si>
  <si>
    <t>пряник ржаной</t>
  </si>
  <si>
    <t>средняя</t>
  </si>
  <si>
    <t>%</t>
  </si>
  <si>
    <t xml:space="preserve"> полдник</t>
  </si>
  <si>
    <t>итого по меню за 10 дней</t>
  </si>
  <si>
    <t>среднее значение по меню за 10 дней</t>
  </si>
  <si>
    <t>% содержания от калорийности</t>
  </si>
  <si>
    <t>Перечень сборников рецептур, используемых для составления перспективного меню:</t>
  </si>
  <si>
    <t>1. Сборник рецептур блюд и кулинарных изделий для питания детей в дошкольных</t>
  </si>
  <si>
    <t>организациях Москва Дели Принт 2011 г</t>
  </si>
  <si>
    <t>2.Сборник рецептур блюд и кулинарных изделий для питания детей в дошкольных</t>
  </si>
  <si>
    <t>организациях  Пермь  2001 г</t>
  </si>
  <si>
    <t>Ежедневно проводится витаминизация витамином С из расчёта 50 мг в сутки.</t>
  </si>
  <si>
    <t>Утверждаю:</t>
  </si>
  <si>
    <t>Заведующий ДОУ</t>
  </si>
  <si>
    <t>___________________</t>
  </si>
  <si>
    <t xml:space="preserve">                                                      для дошкольников  (3-7 лет)</t>
  </si>
  <si>
    <t xml:space="preserve">                                           дошкольных организаций в соответствии</t>
  </si>
  <si>
    <t xml:space="preserve">                                  с усредненными физиологическими нормами потребления</t>
  </si>
  <si>
    <t xml:space="preserve">                                          продуктов (Сан ПиН 2.4.1 3049-13) </t>
  </si>
  <si>
    <t xml:space="preserve">Каша молочная  пшеничная жидкая с маслом сливочным </t>
  </si>
  <si>
    <t xml:space="preserve">салат  из зелёного горошка  с маслом растительным </t>
  </si>
  <si>
    <t>10/11</t>
  </si>
  <si>
    <t>286/11</t>
  </si>
  <si>
    <t>Щи из св капусты со  сметаной прокипячёной</t>
  </si>
  <si>
    <t>рыба припущенная с соусом молочным</t>
  </si>
  <si>
    <t>245;350/11</t>
  </si>
  <si>
    <t>150/4</t>
  </si>
  <si>
    <t>100/30</t>
  </si>
  <si>
    <t>5/5</t>
  </si>
  <si>
    <t>40/50</t>
  </si>
  <si>
    <t>5/4</t>
  </si>
  <si>
    <t>105/5</t>
  </si>
  <si>
    <t>150/5/5</t>
  </si>
  <si>
    <t>50/25</t>
  </si>
  <si>
    <t>Ежедневно проводится витаминизация витамином С из расчёта 35 мг в сутки.</t>
  </si>
  <si>
    <t>50/30</t>
  </si>
  <si>
    <t xml:space="preserve">                                          Перспективное десятидневное меню рационов горячего питания</t>
  </si>
  <si>
    <t xml:space="preserve">                                        Перспективное десятидневное меню рационов горячего питания</t>
  </si>
  <si>
    <t>Тефтели рыбные тушёные</t>
  </si>
  <si>
    <t>261/11</t>
  </si>
  <si>
    <t>Рагу из мяса птицы</t>
  </si>
  <si>
    <t>289/11</t>
  </si>
  <si>
    <t>Котлеты рубленые из рыбы с соусом</t>
  </si>
  <si>
    <t>Котлета "Здоровье" с соусом</t>
  </si>
  <si>
    <t>80/30</t>
  </si>
  <si>
    <t>163/03; 348/11</t>
  </si>
  <si>
    <t>229/230/11</t>
  </si>
  <si>
    <t>Ленивые вареники с маслом сливочным</t>
  </si>
  <si>
    <t>140/4</t>
  </si>
  <si>
    <t>Салат из свежих овощей или  овощи св порционно</t>
  </si>
  <si>
    <t>Салат картофельный с огурцом свежим</t>
  </si>
  <si>
    <t xml:space="preserve">                                                    на летний период 2018 года.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</si>
</sst>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6" formatCode="0.0"/>
    <numFmt numFmtId="167" formatCode="0.00;[Red]0.00"/>
    <numFmt numFmtId="168" formatCode="#,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 Cyr"/>
      <family val="2"/>
    </font>
    <font>
      <sz val="8"/>
      <name val="Calibri"/>
      <family val="2"/>
    </font>
    <font>
      <b/>
      <sz val="8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 Cyr"/>
      <family val="0"/>
    </font>
    <font>
      <b/>
      <strike/>
      <sz val="11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left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ill="0" applyBorder="0" applyAlignment="0" applyProtection="0"/>
    <xf numFmtId="0" fontId="50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4" fillId="0" borderId="10" xfId="54" applyFont="1" applyFill="1" applyBorder="1" applyAlignment="1">
      <alignment horizontal="left" vertical="top" wrapText="1"/>
      <protection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54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52" applyFont="1" applyFill="1" applyBorder="1" applyAlignment="1">
      <alignment horizontal="left" vertical="top" wrapText="1"/>
      <protection/>
    </xf>
    <xf numFmtId="0" fontId="5" fillId="0" borderId="10" xfId="0" applyNumberFormat="1" applyFont="1" applyFill="1" applyBorder="1" applyAlignment="1">
      <alignment horizontal="left" vertical="top" wrapText="1"/>
    </xf>
    <xf numFmtId="0" fontId="3" fillId="0" borderId="10" xfId="54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49" fontId="3" fillId="33" borderId="10" xfId="0" applyNumberFormat="1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/>
    </xf>
    <xf numFmtId="0" fontId="5" fillId="0" borderId="11" xfId="54" applyFont="1" applyFill="1" applyBorder="1" applyAlignment="1">
      <alignment horizontal="left" vertical="top" wrapText="1"/>
      <protection/>
    </xf>
    <xf numFmtId="2" fontId="5" fillId="0" borderId="11" xfId="0" applyNumberFormat="1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left" textRotation="90"/>
    </xf>
    <xf numFmtId="49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 textRotation="90"/>
    </xf>
    <xf numFmtId="0" fontId="9" fillId="0" borderId="10" xfId="0" applyFont="1" applyFill="1" applyBorder="1" applyAlignment="1">
      <alignment horizontal="left" textRotation="90"/>
    </xf>
    <xf numFmtId="0" fontId="10" fillId="0" borderId="10" xfId="0" applyFont="1" applyFill="1" applyBorder="1" applyAlignment="1">
      <alignment horizontal="left"/>
    </xf>
    <xf numFmtId="166" fontId="9" fillId="0" borderId="10" xfId="0" applyNumberFormat="1" applyFont="1" applyFill="1" applyBorder="1" applyAlignment="1">
      <alignment horizontal="left" textRotation="90"/>
    </xf>
    <xf numFmtId="49" fontId="12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166" fontId="9" fillId="0" borderId="10" xfId="0" applyNumberFormat="1" applyFont="1" applyFill="1" applyBorder="1" applyAlignment="1">
      <alignment horizontal="left"/>
    </xf>
    <xf numFmtId="49" fontId="11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/>
    </xf>
    <xf numFmtId="49" fontId="12" fillId="0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left" vertical="top" wrapText="1"/>
    </xf>
    <xf numFmtId="2" fontId="9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16" fontId="9" fillId="0" borderId="10" xfId="0" applyNumberFormat="1" applyFont="1" applyFill="1" applyBorder="1" applyAlignment="1">
      <alignment horizontal="left" vertical="center" wrapText="1"/>
    </xf>
    <xf numFmtId="166" fontId="9" fillId="0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center" wrapText="1"/>
    </xf>
    <xf numFmtId="166" fontId="9" fillId="0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/>
    </xf>
    <xf numFmtId="166" fontId="10" fillId="0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top"/>
    </xf>
    <xf numFmtId="166" fontId="9" fillId="33" borderId="10" xfId="0" applyNumberFormat="1" applyFont="1" applyFill="1" applyBorder="1" applyAlignment="1">
      <alignment horizontal="left" vertical="top"/>
    </xf>
    <xf numFmtId="49" fontId="12" fillId="33" borderId="10" xfId="0" applyNumberFormat="1" applyFont="1" applyFill="1" applyBorder="1" applyAlignment="1">
      <alignment horizontal="left" vertical="top" wrapText="1"/>
    </xf>
    <xf numFmtId="2" fontId="9" fillId="0" borderId="10" xfId="0" applyNumberFormat="1" applyFont="1" applyFill="1" applyBorder="1" applyAlignment="1">
      <alignment horizontal="left" vertical="top" wrapText="1"/>
    </xf>
    <xf numFmtId="2" fontId="9" fillId="0" borderId="10" xfId="0" applyNumberFormat="1" applyFont="1" applyFill="1" applyBorder="1" applyAlignment="1">
      <alignment horizontal="left" vertical="top"/>
    </xf>
    <xf numFmtId="49" fontId="12" fillId="0" borderId="10" xfId="0" applyNumberFormat="1" applyFont="1" applyFill="1" applyBorder="1" applyAlignment="1">
      <alignment horizontal="left" vertical="top"/>
    </xf>
    <xf numFmtId="0" fontId="9" fillId="0" borderId="10" xfId="0" applyNumberFormat="1" applyFont="1" applyFill="1" applyBorder="1" applyAlignment="1">
      <alignment horizontal="left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10" xfId="54" applyFont="1" applyFill="1" applyBorder="1" applyAlignment="1">
      <alignment horizontal="left" vertical="center" wrapText="1"/>
      <protection/>
    </xf>
    <xf numFmtId="0" fontId="10" fillId="0" borderId="10" xfId="54" applyFont="1" applyFill="1" applyBorder="1" applyAlignment="1">
      <alignment horizontal="left" vertical="top" wrapText="1"/>
      <protection/>
    </xf>
    <xf numFmtId="166" fontId="9" fillId="0" borderId="10" xfId="54" applyNumberFormat="1" applyFont="1" applyFill="1" applyBorder="1" applyAlignment="1">
      <alignment horizontal="left" vertical="center" wrapText="1"/>
      <protection/>
    </xf>
    <xf numFmtId="49" fontId="12" fillId="0" borderId="10" xfId="54" applyNumberFormat="1" applyFont="1" applyFill="1" applyBorder="1" applyAlignment="1">
      <alignment horizontal="left" vertical="center" wrapText="1"/>
      <protection/>
    </xf>
    <xf numFmtId="49" fontId="9" fillId="0" borderId="10" xfId="0" applyNumberFormat="1" applyFont="1" applyFill="1" applyBorder="1" applyAlignment="1">
      <alignment horizontal="left" vertical="center" wrapText="1"/>
    </xf>
    <xf numFmtId="16" fontId="10" fillId="0" borderId="10" xfId="0" applyNumberFormat="1" applyFont="1" applyFill="1" applyBorder="1" applyAlignment="1">
      <alignment horizontal="left" vertical="center" wrapText="1"/>
    </xf>
    <xf numFmtId="166" fontId="9" fillId="0" borderId="10" xfId="54" applyNumberFormat="1" applyFont="1" applyFill="1" applyBorder="1" applyAlignment="1">
      <alignment horizontal="left" vertical="top" wrapText="1"/>
      <protection/>
    </xf>
    <xf numFmtId="49" fontId="12" fillId="0" borderId="10" xfId="54" applyNumberFormat="1" applyFont="1" applyFill="1" applyBorder="1" applyAlignment="1">
      <alignment horizontal="left" vertical="top" wrapText="1"/>
      <protection/>
    </xf>
    <xf numFmtId="0" fontId="9" fillId="0" borderId="10" xfId="0" applyFont="1" applyFill="1" applyBorder="1" applyAlignment="1">
      <alignment horizontal="left" wrapText="1"/>
    </xf>
    <xf numFmtId="166" fontId="9" fillId="0" borderId="10" xfId="0" applyNumberFormat="1" applyFont="1" applyFill="1" applyBorder="1" applyAlignment="1">
      <alignment horizontal="left" vertical="top"/>
    </xf>
    <xf numFmtId="0" fontId="10" fillId="0" borderId="10" xfId="0" applyNumberFormat="1" applyFont="1" applyFill="1" applyBorder="1" applyAlignment="1">
      <alignment horizontal="left" vertical="top" wrapText="1"/>
    </xf>
    <xf numFmtId="0" fontId="9" fillId="0" borderId="10" xfId="0" applyNumberFormat="1" applyFont="1" applyFill="1" applyBorder="1" applyAlignment="1">
      <alignment horizontal="left" vertical="top"/>
    </xf>
    <xf numFmtId="0" fontId="9" fillId="0" borderId="0" xfId="0" applyNumberFormat="1" applyFont="1" applyFill="1" applyBorder="1" applyAlignment="1">
      <alignment horizontal="left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left"/>
    </xf>
    <xf numFmtId="49" fontId="12" fillId="34" borderId="10" xfId="0" applyNumberFormat="1" applyFont="1" applyFill="1" applyBorder="1" applyAlignment="1">
      <alignment horizontal="left"/>
    </xf>
    <xf numFmtId="166" fontId="10" fillId="0" borderId="10" xfId="54" applyNumberFormat="1" applyFont="1" applyFill="1" applyBorder="1" applyAlignment="1">
      <alignment horizontal="left" vertical="top" wrapText="1"/>
      <protection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/>
    </xf>
    <xf numFmtId="49" fontId="12" fillId="33" borderId="10" xfId="0" applyNumberFormat="1" applyFont="1" applyFill="1" applyBorder="1" applyAlignment="1">
      <alignment horizontal="left" vertical="center" wrapText="1"/>
    </xf>
    <xf numFmtId="0" fontId="9" fillId="0" borderId="11" xfId="52" applyFont="1" applyFill="1" applyBorder="1" applyAlignment="1">
      <alignment horizontal="left" vertical="top" wrapText="1"/>
      <protection/>
    </xf>
    <xf numFmtId="49" fontId="9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/>
    </xf>
    <xf numFmtId="166" fontId="9" fillId="0" borderId="10" xfId="0" applyNumberFormat="1" applyFont="1" applyFill="1" applyBorder="1" applyAlignment="1">
      <alignment horizontal="left" vertical="top" textRotation="90"/>
    </xf>
    <xf numFmtId="49" fontId="12" fillId="0" borderId="10" xfId="0" applyNumberFormat="1" applyFont="1" applyFill="1" applyBorder="1" applyAlignment="1">
      <alignment horizontal="left" vertical="top" textRotation="90"/>
    </xf>
    <xf numFmtId="49" fontId="11" fillId="0" borderId="10" xfId="0" applyNumberFormat="1" applyFont="1" applyFill="1" applyBorder="1" applyAlignment="1">
      <alignment horizontal="left" vertical="top"/>
    </xf>
    <xf numFmtId="165" fontId="13" fillId="0" borderId="10" xfId="63" applyNumberFormat="1" applyFont="1" applyFill="1" applyBorder="1" applyAlignment="1">
      <alignment vertical="top" wrapText="1"/>
    </xf>
    <xf numFmtId="164" fontId="10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66" fontId="10" fillId="0" borderId="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left"/>
    </xf>
    <xf numFmtId="166" fontId="10" fillId="0" borderId="0" xfId="0" applyNumberFormat="1" applyFont="1" applyFill="1" applyBorder="1" applyAlignment="1">
      <alignment horizontal="left"/>
    </xf>
    <xf numFmtId="49" fontId="9" fillId="33" borderId="10" xfId="0" applyNumberFormat="1" applyFont="1" applyFill="1" applyBorder="1" applyAlignment="1">
      <alignment horizontal="left" vertical="top" wrapText="1"/>
    </xf>
    <xf numFmtId="166" fontId="9" fillId="33" borderId="10" xfId="0" applyNumberFormat="1" applyFont="1" applyFill="1" applyBorder="1" applyAlignment="1">
      <alignment horizontal="left" vertical="top" wrapText="1"/>
    </xf>
    <xf numFmtId="0" fontId="10" fillId="0" borderId="10" xfId="54" applyFont="1" applyFill="1" applyBorder="1" applyAlignment="1">
      <alignment horizontal="center" vertical="top" wrapText="1"/>
      <protection/>
    </xf>
    <xf numFmtId="2" fontId="10" fillId="0" borderId="10" xfId="54" applyNumberFormat="1" applyFont="1" applyFill="1" applyBorder="1" applyAlignment="1">
      <alignment horizontal="left" vertical="center" wrapText="1"/>
      <protection/>
    </xf>
    <xf numFmtId="2" fontId="9" fillId="0" borderId="10" xfId="0" applyNumberFormat="1" applyFont="1" applyFill="1" applyBorder="1" applyAlignment="1">
      <alignment horizontal="left" textRotation="90"/>
    </xf>
    <xf numFmtId="2" fontId="9" fillId="0" borderId="0" xfId="0" applyNumberFormat="1" applyFont="1" applyFill="1" applyBorder="1" applyAlignment="1">
      <alignment horizontal="left" textRotation="90"/>
    </xf>
    <xf numFmtId="166" fontId="9" fillId="33" borderId="10" xfId="0" applyNumberFormat="1" applyFont="1" applyFill="1" applyBorder="1" applyAlignment="1">
      <alignment horizontal="left" vertical="center" wrapText="1"/>
    </xf>
    <xf numFmtId="2" fontId="9" fillId="0" borderId="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left"/>
    </xf>
    <xf numFmtId="0" fontId="10" fillId="0" borderId="10" xfId="0" applyNumberFormat="1" applyFont="1" applyFill="1" applyBorder="1" applyAlignment="1">
      <alignment horizontal="left"/>
    </xf>
    <xf numFmtId="2" fontId="9" fillId="0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wrapText="1"/>
    </xf>
    <xf numFmtId="0" fontId="15" fillId="0" borderId="0" xfId="0" applyNumberFormat="1" applyFont="1" applyFill="1" applyAlignment="1">
      <alignment horizontal="left"/>
    </xf>
    <xf numFmtId="0" fontId="16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 horizontal="left"/>
    </xf>
    <xf numFmtId="2" fontId="17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 horizontal="left"/>
    </xf>
    <xf numFmtId="0" fontId="9" fillId="34" borderId="10" xfId="0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horizontal="left" vertical="top"/>
    </xf>
    <xf numFmtId="49" fontId="12" fillId="34" borderId="10" xfId="0" applyNumberFormat="1" applyFont="1" applyFill="1" applyBorder="1" applyAlignment="1">
      <alignment horizontal="left" vertical="top" wrapText="1"/>
    </xf>
    <xf numFmtId="0" fontId="9" fillId="34" borderId="0" xfId="0" applyFont="1" applyFill="1" applyBorder="1" applyAlignment="1">
      <alignment horizontal="left"/>
    </xf>
    <xf numFmtId="0" fontId="9" fillId="34" borderId="10" xfId="0" applyNumberFormat="1" applyFont="1" applyFill="1" applyBorder="1" applyAlignment="1">
      <alignment horizontal="left" vertical="top" wrapText="1"/>
    </xf>
    <xf numFmtId="167" fontId="9" fillId="33" borderId="10" xfId="0" applyNumberFormat="1" applyFont="1" applyFill="1" applyBorder="1" applyAlignment="1">
      <alignment horizontal="left" vertical="top" wrapText="1"/>
    </xf>
    <xf numFmtId="49" fontId="9" fillId="33" borderId="10" xfId="0" applyNumberFormat="1" applyFont="1" applyFill="1" applyBorder="1" applyAlignment="1">
      <alignment horizontal="left" vertical="center" wrapText="1"/>
    </xf>
    <xf numFmtId="167" fontId="9" fillId="33" borderId="10" xfId="0" applyNumberFormat="1" applyFont="1" applyFill="1" applyBorder="1" applyAlignment="1">
      <alignment horizontal="left" vertical="center" wrapText="1"/>
    </xf>
    <xf numFmtId="167" fontId="9" fillId="33" borderId="10" xfId="0" applyNumberFormat="1" applyFont="1" applyFill="1" applyBorder="1" applyAlignment="1">
      <alignment horizontal="left"/>
    </xf>
    <xf numFmtId="167" fontId="12" fillId="33" borderId="10" xfId="0" applyNumberFormat="1" applyFont="1" applyFill="1" applyBorder="1" applyAlignment="1">
      <alignment horizontal="left" vertical="center" wrapText="1"/>
    </xf>
    <xf numFmtId="167" fontId="9" fillId="0" borderId="10" xfId="0" applyNumberFormat="1" applyFont="1" applyFill="1" applyBorder="1" applyAlignment="1">
      <alignment horizontal="left" vertical="top" wrapText="1"/>
    </xf>
    <xf numFmtId="167" fontId="9" fillId="0" borderId="10" xfId="0" applyNumberFormat="1" applyFont="1" applyFill="1" applyBorder="1" applyAlignment="1">
      <alignment horizontal="left" vertical="center" wrapText="1"/>
    </xf>
    <xf numFmtId="167" fontId="9" fillId="0" borderId="10" xfId="0" applyNumberFormat="1" applyFont="1" applyFill="1" applyBorder="1" applyAlignment="1">
      <alignment horizontal="left"/>
    </xf>
    <xf numFmtId="167" fontId="12" fillId="0" borderId="10" xfId="0" applyNumberFormat="1" applyFont="1" applyFill="1" applyBorder="1" applyAlignment="1">
      <alignment horizontal="left" vertical="center" wrapText="1"/>
    </xf>
    <xf numFmtId="167" fontId="9" fillId="0" borderId="0" xfId="0" applyNumberFormat="1" applyFont="1" applyFill="1" applyBorder="1" applyAlignment="1">
      <alignment horizontal="left"/>
    </xf>
    <xf numFmtId="167" fontId="9" fillId="0" borderId="12" xfId="0" applyNumberFormat="1" applyFont="1" applyFill="1" applyBorder="1" applyAlignment="1">
      <alignment horizontal="left"/>
    </xf>
    <xf numFmtId="167" fontId="9" fillId="0" borderId="11" xfId="0" applyNumberFormat="1" applyFont="1" applyFill="1" applyBorder="1" applyAlignment="1">
      <alignment horizontal="left" vertical="center" wrapText="1"/>
    </xf>
    <xf numFmtId="167" fontId="9" fillId="33" borderId="0" xfId="0" applyNumberFormat="1" applyFont="1" applyFill="1" applyBorder="1" applyAlignment="1">
      <alignment horizontal="left" vertical="center" wrapText="1"/>
    </xf>
    <xf numFmtId="167" fontId="9" fillId="33" borderId="0" xfId="0" applyNumberFormat="1" applyFont="1" applyFill="1" applyBorder="1" applyAlignment="1">
      <alignment horizontal="left"/>
    </xf>
    <xf numFmtId="168" fontId="10" fillId="0" borderId="10" xfId="0" applyNumberFormat="1" applyFont="1" applyFill="1" applyBorder="1" applyAlignment="1">
      <alignment horizontal="left"/>
    </xf>
    <xf numFmtId="4" fontId="10" fillId="0" borderId="10" xfId="0" applyNumberFormat="1" applyFont="1" applyFill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77;&#1085;&#1102;%20&#1086;&#1089;&#1077;&#1085;&#1100;%20&#1080;%20&#1090;&#1077;&#1093;&#1085;&#1086;&#1083;&#1086;&#1075;&#1080;&#1095;&#1077;&#1089;&#1082;&#1080;&#1077;%20&#1082;&#1072;&#1088;&#1090;&#1099;%20&#1076;&#1089;&#1072;&#1076;\&#1086;&#1089;&#1077;&#1085;&#1100;%2017%20&#1076;&#1089;&#1072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80;&#1084;&#1072;%20&#1076;&#1077;&#1090;%20&#1089;&#1072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77;&#1089;&#1085;&#1072;%2018%20&#1076;&#1089;&#1072;&#1076;%20&#1087;&#1088;&#1086;&#1077;&#1082;&#1090;&#1095;&#1077;&#1073;&#1091;&#1088;&#1072;&#1096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сад"/>
      <sheetName val="ясли"/>
      <sheetName val="Лист1"/>
      <sheetName val="Лист2"/>
    </sheetNames>
    <sheetDataSet>
      <sheetData sheetId="0">
        <row r="8">
          <cell r="F8">
            <v>14.31</v>
          </cell>
          <cell r="G8">
            <v>90</v>
          </cell>
          <cell r="H8">
            <v>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сад"/>
      <sheetName val="ясли"/>
    </sheetNames>
    <sheetDataSet>
      <sheetData sheetId="0">
        <row r="49">
          <cell r="D49">
            <v>1.65</v>
          </cell>
          <cell r="E49">
            <v>0.28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еб дс"/>
      <sheetName val="чеб ясли"/>
      <sheetName val="чебур"/>
      <sheetName val="Лист1"/>
      <sheetName val="Лист3"/>
    </sheetNames>
    <sheetDataSet>
      <sheetData sheetId="0">
        <row r="12">
          <cell r="H12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21.140625" style="1" customWidth="1"/>
    <col min="2" max="2" width="5.140625" style="1" customWidth="1"/>
    <col min="3" max="3" width="20.28125" style="1" customWidth="1"/>
    <col min="4" max="4" width="4.421875" style="1" customWidth="1"/>
    <col min="5" max="5" width="20.57421875" style="1" customWidth="1"/>
    <col min="6" max="6" width="6.28125" style="1" customWidth="1"/>
    <col min="7" max="7" width="21.7109375" style="1" customWidth="1"/>
    <col min="8" max="8" width="5.00390625" style="1" customWidth="1"/>
    <col min="9" max="9" width="25.57421875" style="1" customWidth="1"/>
    <col min="10" max="10" width="7.57421875" style="2" customWidth="1"/>
    <col min="11" max="16384" width="9.140625" style="1" customWidth="1"/>
  </cols>
  <sheetData>
    <row r="1" ht="12.75">
      <c r="A1" s="1" t="s">
        <v>94</v>
      </c>
    </row>
    <row r="2" spans="1:10" ht="12.75">
      <c r="A2" s="3" t="s">
        <v>0</v>
      </c>
      <c r="B2" s="4" t="s">
        <v>95</v>
      </c>
      <c r="C2" s="5" t="s">
        <v>1</v>
      </c>
      <c r="D2" s="4" t="s">
        <v>95</v>
      </c>
      <c r="E2" s="6" t="s">
        <v>2</v>
      </c>
      <c r="F2" s="4" t="s">
        <v>95</v>
      </c>
      <c r="G2" s="3" t="s">
        <v>3</v>
      </c>
      <c r="H2" s="4" t="s">
        <v>95</v>
      </c>
      <c r="I2" s="3" t="s">
        <v>4</v>
      </c>
      <c r="J2" s="4" t="s">
        <v>95</v>
      </c>
    </row>
    <row r="3" spans="1:10" ht="12.75">
      <c r="A3" s="3" t="s">
        <v>5</v>
      </c>
      <c r="B3" s="3"/>
      <c r="C3" s="3" t="s">
        <v>5</v>
      </c>
      <c r="D3" s="3"/>
      <c r="E3" s="7" t="s">
        <v>5</v>
      </c>
      <c r="F3" s="7"/>
      <c r="G3" s="3" t="s">
        <v>6</v>
      </c>
      <c r="H3" s="3"/>
      <c r="I3" s="7" t="s">
        <v>5</v>
      </c>
      <c r="J3" s="8"/>
    </row>
    <row r="4" spans="1:10" ht="24" customHeight="1">
      <c r="A4" s="9" t="s">
        <v>7</v>
      </c>
      <c r="B4" s="9">
        <v>5</v>
      </c>
      <c r="C4" s="9" t="s">
        <v>120</v>
      </c>
      <c r="D4" s="10" t="s">
        <v>96</v>
      </c>
      <c r="E4" s="9" t="s">
        <v>7</v>
      </c>
      <c r="F4" s="10" t="s">
        <v>96</v>
      </c>
      <c r="G4" s="9" t="s">
        <v>7</v>
      </c>
      <c r="H4" s="10" t="s">
        <v>96</v>
      </c>
      <c r="I4" s="9" t="s">
        <v>8</v>
      </c>
      <c r="J4" s="10" t="s">
        <v>96</v>
      </c>
    </row>
    <row r="5" spans="1:10" ht="33" customHeight="1">
      <c r="A5" s="9" t="s">
        <v>139</v>
      </c>
      <c r="B5" s="9" t="s">
        <v>97</v>
      </c>
      <c r="C5" s="9" t="s">
        <v>10</v>
      </c>
      <c r="D5" s="9">
        <v>200</v>
      </c>
      <c r="E5" s="9" t="s">
        <v>9</v>
      </c>
      <c r="F5" s="9" t="s">
        <v>98</v>
      </c>
      <c r="G5" s="9" t="s">
        <v>11</v>
      </c>
      <c r="H5" s="9" t="s">
        <v>97</v>
      </c>
      <c r="I5" s="9" t="s">
        <v>12</v>
      </c>
      <c r="J5" s="11" t="s">
        <v>97</v>
      </c>
    </row>
    <row r="6" spans="1:10" ht="22.5" customHeight="1">
      <c r="A6" s="9" t="s">
        <v>99</v>
      </c>
      <c r="B6" s="9">
        <v>180</v>
      </c>
      <c r="C6" s="9" t="s">
        <v>14</v>
      </c>
      <c r="D6" s="9">
        <v>180</v>
      </c>
      <c r="E6" s="9" t="s">
        <v>15</v>
      </c>
      <c r="F6" s="9">
        <v>180</v>
      </c>
      <c r="G6" s="9" t="s">
        <v>13</v>
      </c>
      <c r="H6" s="9">
        <v>180</v>
      </c>
      <c r="I6" s="9" t="s">
        <v>14</v>
      </c>
      <c r="J6" s="11">
        <v>180</v>
      </c>
    </row>
    <row r="7" spans="1:10" ht="27" customHeight="1">
      <c r="A7" s="9" t="s">
        <v>16</v>
      </c>
      <c r="B7" s="9">
        <v>25</v>
      </c>
      <c r="C7" s="9" t="s">
        <v>16</v>
      </c>
      <c r="D7" s="9">
        <v>30</v>
      </c>
      <c r="E7" s="9" t="s">
        <v>16</v>
      </c>
      <c r="F7" s="9">
        <v>30</v>
      </c>
      <c r="G7" s="9" t="s">
        <v>16</v>
      </c>
      <c r="H7" s="9">
        <v>25</v>
      </c>
      <c r="I7" s="9" t="s">
        <v>16</v>
      </c>
      <c r="J7" s="11">
        <v>20</v>
      </c>
    </row>
    <row r="8" spans="1:10" ht="14.25" customHeight="1">
      <c r="A8" s="12" t="s">
        <v>17</v>
      </c>
      <c r="B8" s="12">
        <v>415</v>
      </c>
      <c r="C8" s="12" t="s">
        <v>17</v>
      </c>
      <c r="D8" s="12">
        <v>422</v>
      </c>
      <c r="E8" s="13" t="s">
        <v>17</v>
      </c>
      <c r="F8" s="13">
        <v>402</v>
      </c>
      <c r="G8" s="4" t="s">
        <v>17</v>
      </c>
      <c r="H8" s="4">
        <v>422</v>
      </c>
      <c r="I8" s="12" t="s">
        <v>17</v>
      </c>
      <c r="J8" s="29">
        <v>417</v>
      </c>
    </row>
    <row r="9" spans="1:10" ht="24" customHeight="1">
      <c r="A9" s="9" t="s">
        <v>18</v>
      </c>
      <c r="B9" s="9">
        <v>150</v>
      </c>
      <c r="C9" s="9" t="s">
        <v>19</v>
      </c>
      <c r="D9" s="9">
        <v>150</v>
      </c>
      <c r="E9" s="14" t="s">
        <v>20</v>
      </c>
      <c r="F9" s="14">
        <v>150</v>
      </c>
      <c r="G9" s="9" t="s">
        <v>20</v>
      </c>
      <c r="H9" s="9">
        <v>150</v>
      </c>
      <c r="I9" s="14" t="s">
        <v>20</v>
      </c>
      <c r="J9" s="11">
        <v>150</v>
      </c>
    </row>
    <row r="10" spans="1:10" ht="12.75">
      <c r="A10" s="12" t="s">
        <v>21</v>
      </c>
      <c r="B10" s="12"/>
      <c r="C10" s="13" t="s">
        <v>22</v>
      </c>
      <c r="D10" s="13"/>
      <c r="E10" s="4" t="s">
        <v>22</v>
      </c>
      <c r="F10" s="4"/>
      <c r="G10" s="4" t="s">
        <v>23</v>
      </c>
      <c r="H10" s="4"/>
      <c r="I10" s="12" t="s">
        <v>22</v>
      </c>
      <c r="J10" s="11"/>
    </row>
    <row r="11" spans="1:10" ht="27.75" customHeight="1">
      <c r="A11" s="9" t="s">
        <v>125</v>
      </c>
      <c r="B11" s="9">
        <v>40</v>
      </c>
      <c r="C11" s="9" t="s">
        <v>100</v>
      </c>
      <c r="D11" s="9">
        <v>40</v>
      </c>
      <c r="E11" s="9" t="s">
        <v>101</v>
      </c>
      <c r="F11" s="9">
        <v>40</v>
      </c>
      <c r="G11" s="9" t="s">
        <v>102</v>
      </c>
      <c r="H11" s="9">
        <v>40</v>
      </c>
      <c r="I11" s="9" t="s">
        <v>72</v>
      </c>
      <c r="J11" s="11">
        <v>40</v>
      </c>
    </row>
    <row r="12" spans="1:10" ht="34.5" customHeight="1">
      <c r="A12" s="9" t="s">
        <v>137</v>
      </c>
      <c r="B12" s="9">
        <v>200</v>
      </c>
      <c r="C12" s="9" t="s">
        <v>24</v>
      </c>
      <c r="D12" s="9">
        <v>200</v>
      </c>
      <c r="E12" s="9" t="s">
        <v>25</v>
      </c>
      <c r="F12" s="9" t="s">
        <v>103</v>
      </c>
      <c r="G12" s="9" t="s">
        <v>26</v>
      </c>
      <c r="H12" s="9" t="s">
        <v>104</v>
      </c>
      <c r="I12" s="9" t="s">
        <v>76</v>
      </c>
      <c r="J12" s="11" t="s">
        <v>103</v>
      </c>
    </row>
    <row r="13" spans="1:10" ht="27" customHeight="1">
      <c r="A13" s="9" t="s">
        <v>122</v>
      </c>
      <c r="B13" s="9" t="s">
        <v>123</v>
      </c>
      <c r="C13" s="15" t="s">
        <v>29</v>
      </c>
      <c r="D13" s="9">
        <v>70</v>
      </c>
      <c r="E13" s="9" t="s">
        <v>128</v>
      </c>
      <c r="F13" s="9" t="s">
        <v>105</v>
      </c>
      <c r="G13" s="9" t="s">
        <v>127</v>
      </c>
      <c r="H13" s="15" t="s">
        <v>105</v>
      </c>
      <c r="I13" s="9" t="s">
        <v>28</v>
      </c>
      <c r="J13" s="9">
        <v>180</v>
      </c>
    </row>
    <row r="14" spans="1:10" ht="21.75" customHeight="1">
      <c r="A14" s="16" t="s">
        <v>126</v>
      </c>
      <c r="B14" s="9">
        <v>100</v>
      </c>
      <c r="C14" s="9" t="s">
        <v>32</v>
      </c>
      <c r="D14" s="9">
        <v>100</v>
      </c>
      <c r="E14" s="16" t="s">
        <v>124</v>
      </c>
      <c r="F14" s="16">
        <v>100</v>
      </c>
      <c r="G14" s="16" t="s">
        <v>61</v>
      </c>
      <c r="H14" s="16">
        <v>100</v>
      </c>
      <c r="I14" s="9"/>
      <c r="J14" s="9"/>
    </row>
    <row r="15" spans="1:10" ht="16.5" customHeight="1">
      <c r="A15" s="14" t="s">
        <v>33</v>
      </c>
      <c r="B15" s="14">
        <v>150</v>
      </c>
      <c r="C15" s="14" t="s">
        <v>34</v>
      </c>
      <c r="D15" s="14">
        <v>150</v>
      </c>
      <c r="E15" s="9" t="s">
        <v>59</v>
      </c>
      <c r="F15" s="9">
        <v>150</v>
      </c>
      <c r="G15" s="9" t="s">
        <v>36</v>
      </c>
      <c r="H15" s="9">
        <v>150</v>
      </c>
      <c r="I15" s="9" t="s">
        <v>37</v>
      </c>
      <c r="J15" s="11">
        <v>150</v>
      </c>
    </row>
    <row r="16" spans="1:10" ht="21.75" customHeight="1">
      <c r="A16" s="9" t="s">
        <v>38</v>
      </c>
      <c r="B16" s="9">
        <v>25</v>
      </c>
      <c r="C16" s="9" t="s">
        <v>38</v>
      </c>
      <c r="D16" s="9">
        <v>25</v>
      </c>
      <c r="E16" s="9" t="s">
        <v>38</v>
      </c>
      <c r="F16" s="9">
        <v>25</v>
      </c>
      <c r="G16" s="9" t="s">
        <v>38</v>
      </c>
      <c r="H16" s="9">
        <v>25</v>
      </c>
      <c r="I16" s="9" t="s">
        <v>38</v>
      </c>
      <c r="J16" s="11">
        <v>25</v>
      </c>
    </row>
    <row r="17" spans="1:10" ht="20.25" customHeight="1">
      <c r="A17" s="9" t="s">
        <v>39</v>
      </c>
      <c r="B17" s="9">
        <v>25</v>
      </c>
      <c r="C17" s="9" t="s">
        <v>39</v>
      </c>
      <c r="D17" s="9">
        <v>25</v>
      </c>
      <c r="E17" s="9" t="s">
        <v>39</v>
      </c>
      <c r="F17" s="9">
        <v>25</v>
      </c>
      <c r="G17" s="9" t="s">
        <v>39</v>
      </c>
      <c r="H17" s="9">
        <v>25</v>
      </c>
      <c r="I17" s="9" t="s">
        <v>39</v>
      </c>
      <c r="J17" s="11">
        <v>25</v>
      </c>
    </row>
    <row r="18" spans="1:10" ht="19.5" customHeight="1">
      <c r="A18" s="12" t="s">
        <v>40</v>
      </c>
      <c r="B18" s="12">
        <v>640</v>
      </c>
      <c r="C18" s="17" t="s">
        <v>40</v>
      </c>
      <c r="D18" s="17">
        <v>640</v>
      </c>
      <c r="E18" s="4" t="s">
        <v>40</v>
      </c>
      <c r="F18" s="4">
        <v>605</v>
      </c>
      <c r="G18" s="4" t="s">
        <v>40</v>
      </c>
      <c r="H18" s="4">
        <v>655</v>
      </c>
      <c r="I18" s="4" t="s">
        <v>40</v>
      </c>
      <c r="J18" s="29">
        <v>630</v>
      </c>
    </row>
    <row r="19" spans="1:10" ht="16.5" customHeight="1">
      <c r="A19" s="9" t="s">
        <v>41</v>
      </c>
      <c r="B19" s="9">
        <v>150</v>
      </c>
      <c r="C19" s="9" t="s">
        <v>42</v>
      </c>
      <c r="D19" s="9">
        <v>150</v>
      </c>
      <c r="E19" s="9" t="s">
        <v>42</v>
      </c>
      <c r="F19" s="9">
        <v>150</v>
      </c>
      <c r="G19" s="9" t="s">
        <v>43</v>
      </c>
      <c r="H19" s="9">
        <v>150</v>
      </c>
      <c r="I19" s="9" t="s">
        <v>43</v>
      </c>
      <c r="J19" s="11">
        <v>150</v>
      </c>
    </row>
    <row r="20" spans="1:10" ht="13.5" customHeight="1">
      <c r="A20" s="9" t="s">
        <v>44</v>
      </c>
      <c r="B20" s="9">
        <v>50</v>
      </c>
      <c r="C20" s="9" t="s">
        <v>45</v>
      </c>
      <c r="D20" s="9">
        <v>50</v>
      </c>
      <c r="E20" s="9" t="s">
        <v>46</v>
      </c>
      <c r="F20" s="9">
        <v>50</v>
      </c>
      <c r="G20" s="9" t="s">
        <v>47</v>
      </c>
      <c r="H20" s="9">
        <v>50</v>
      </c>
      <c r="I20" s="9" t="s">
        <v>48</v>
      </c>
      <c r="J20" s="11">
        <v>50</v>
      </c>
    </row>
    <row r="21" spans="1:10" ht="12.75">
      <c r="A21" s="9" t="s">
        <v>49</v>
      </c>
      <c r="B21" s="9">
        <v>50</v>
      </c>
      <c r="C21" s="9" t="s">
        <v>50</v>
      </c>
      <c r="D21" s="9">
        <v>50</v>
      </c>
      <c r="E21" s="9" t="s">
        <v>49</v>
      </c>
      <c r="F21" s="9">
        <v>50</v>
      </c>
      <c r="G21" s="9" t="s">
        <v>50</v>
      </c>
      <c r="H21" s="9">
        <v>50</v>
      </c>
      <c r="I21" s="9" t="s">
        <v>50</v>
      </c>
      <c r="J21" s="11">
        <v>50</v>
      </c>
    </row>
    <row r="22" spans="1:10" ht="13.5" customHeight="1">
      <c r="A22" s="4" t="s">
        <v>51</v>
      </c>
      <c r="B22" s="4">
        <v>250</v>
      </c>
      <c r="C22" s="12" t="s">
        <v>51</v>
      </c>
      <c r="D22" s="12">
        <v>250</v>
      </c>
      <c r="E22" s="12" t="s">
        <v>51</v>
      </c>
      <c r="F22" s="12">
        <v>250</v>
      </c>
      <c r="G22" s="4" t="s">
        <v>51</v>
      </c>
      <c r="H22" s="4">
        <v>250</v>
      </c>
      <c r="I22" s="4" t="s">
        <v>51</v>
      </c>
      <c r="J22" s="11"/>
    </row>
    <row r="23" spans="1:10" ht="16.5" customHeight="1">
      <c r="A23" s="19" t="s">
        <v>54</v>
      </c>
      <c r="B23" s="11">
        <v>20</v>
      </c>
      <c r="C23" s="9" t="s">
        <v>52</v>
      </c>
      <c r="D23" s="9">
        <v>10</v>
      </c>
      <c r="E23" s="9"/>
      <c r="F23" s="9"/>
      <c r="G23" s="18"/>
      <c r="H23" s="18"/>
      <c r="I23" s="18" t="s">
        <v>53</v>
      </c>
      <c r="J23" s="18">
        <v>50</v>
      </c>
    </row>
    <row r="24" spans="1:10" ht="24" customHeight="1">
      <c r="A24" s="19" t="s">
        <v>57</v>
      </c>
      <c r="B24" s="19" t="s">
        <v>108</v>
      </c>
      <c r="C24" s="9" t="s">
        <v>55</v>
      </c>
      <c r="D24" s="9" t="s">
        <v>107</v>
      </c>
      <c r="E24" s="19" t="s">
        <v>129</v>
      </c>
      <c r="F24" s="19">
        <v>70</v>
      </c>
      <c r="G24" s="9" t="s">
        <v>56</v>
      </c>
      <c r="H24" s="9">
        <v>200</v>
      </c>
      <c r="I24" s="19" t="s">
        <v>58</v>
      </c>
      <c r="J24" s="19" t="s">
        <v>109</v>
      </c>
    </row>
    <row r="25" spans="1:10" ht="21.75" customHeight="1">
      <c r="A25" s="16" t="s">
        <v>31</v>
      </c>
      <c r="B25" s="11">
        <v>100</v>
      </c>
      <c r="C25" s="14" t="s">
        <v>121</v>
      </c>
      <c r="D25" s="14">
        <v>200</v>
      </c>
      <c r="E25" s="9" t="s">
        <v>60</v>
      </c>
      <c r="F25" s="9">
        <v>150</v>
      </c>
      <c r="G25" s="9" t="s">
        <v>35</v>
      </c>
      <c r="H25" s="9">
        <v>200</v>
      </c>
      <c r="I25" s="9" t="s">
        <v>33</v>
      </c>
      <c r="J25" s="9">
        <v>200</v>
      </c>
    </row>
    <row r="26" spans="1:10" ht="22.5">
      <c r="A26" s="9" t="s">
        <v>63</v>
      </c>
      <c r="B26" s="11">
        <v>200</v>
      </c>
      <c r="C26" s="9" t="s">
        <v>38</v>
      </c>
      <c r="D26" s="9">
        <v>30</v>
      </c>
      <c r="E26" s="9" t="s">
        <v>62</v>
      </c>
      <c r="F26" s="9">
        <v>200</v>
      </c>
      <c r="G26" s="9" t="s">
        <v>38</v>
      </c>
      <c r="H26" s="9">
        <v>25</v>
      </c>
      <c r="I26" s="9" t="s">
        <v>38</v>
      </c>
      <c r="J26" s="9">
        <v>25</v>
      </c>
    </row>
    <row r="27" spans="1:10" ht="22.5">
      <c r="A27" s="9" t="s">
        <v>38</v>
      </c>
      <c r="B27" s="11">
        <v>30</v>
      </c>
      <c r="C27" s="9" t="s">
        <v>39</v>
      </c>
      <c r="D27" s="9">
        <v>30</v>
      </c>
      <c r="E27" s="9" t="s">
        <v>38</v>
      </c>
      <c r="F27" s="9">
        <v>30</v>
      </c>
      <c r="G27" s="9" t="s">
        <v>39</v>
      </c>
      <c r="H27" s="9">
        <v>25</v>
      </c>
      <c r="I27" s="9" t="s">
        <v>39</v>
      </c>
      <c r="J27" s="9">
        <v>25</v>
      </c>
    </row>
    <row r="28" spans="1:10" ht="12.75">
      <c r="A28" s="7"/>
      <c r="B28" s="7">
        <v>450</v>
      </c>
      <c r="C28" s="9"/>
      <c r="D28" s="12">
        <v>450</v>
      </c>
      <c r="E28" s="9"/>
      <c r="F28" s="12">
        <v>450</v>
      </c>
      <c r="G28" s="9"/>
      <c r="H28" s="12">
        <v>450</v>
      </c>
      <c r="I28" s="9"/>
      <c r="J28" s="29">
        <v>455</v>
      </c>
    </row>
    <row r="29" spans="1:10" ht="12.75">
      <c r="A29" s="7"/>
      <c r="B29" s="7"/>
      <c r="C29" s="9"/>
      <c r="D29" s="12"/>
      <c r="E29" s="9"/>
      <c r="F29" s="12"/>
      <c r="G29" s="9"/>
      <c r="H29" s="12"/>
      <c r="I29" s="9"/>
      <c r="J29" s="29"/>
    </row>
    <row r="30" spans="1:10" ht="12.75">
      <c r="A30" s="5">
        <v>6</v>
      </c>
      <c r="B30" s="5"/>
      <c r="C30" s="3">
        <v>7</v>
      </c>
      <c r="D30" s="3"/>
      <c r="E30" s="3">
        <v>8</v>
      </c>
      <c r="F30" s="3"/>
      <c r="G30" s="5">
        <v>9</v>
      </c>
      <c r="H30" s="5"/>
      <c r="I30" s="3">
        <v>10</v>
      </c>
      <c r="J30" s="11"/>
    </row>
    <row r="31" spans="1:10" ht="12.75">
      <c r="A31" s="5" t="s">
        <v>5</v>
      </c>
      <c r="B31" s="4" t="s">
        <v>95</v>
      </c>
      <c r="C31" s="3" t="s">
        <v>5</v>
      </c>
      <c r="D31" s="4" t="s">
        <v>95</v>
      </c>
      <c r="E31" s="3" t="s">
        <v>6</v>
      </c>
      <c r="F31" s="4" t="s">
        <v>95</v>
      </c>
      <c r="G31" s="5" t="s">
        <v>5</v>
      </c>
      <c r="H31" s="4" t="s">
        <v>95</v>
      </c>
      <c r="I31" s="3" t="s">
        <v>5</v>
      </c>
      <c r="J31" s="4" t="s">
        <v>95</v>
      </c>
    </row>
    <row r="32" spans="1:10" ht="23.25" customHeight="1">
      <c r="A32" s="9" t="s">
        <v>64</v>
      </c>
      <c r="B32" s="9">
        <v>5</v>
      </c>
      <c r="C32" s="9" t="s">
        <v>132</v>
      </c>
      <c r="D32" s="10" t="s">
        <v>96</v>
      </c>
      <c r="E32" s="9" t="s">
        <v>7</v>
      </c>
      <c r="F32" s="10" t="s">
        <v>96</v>
      </c>
      <c r="G32" s="9" t="s">
        <v>64</v>
      </c>
      <c r="H32" s="10" t="s">
        <v>96</v>
      </c>
      <c r="I32" s="9" t="s">
        <v>65</v>
      </c>
      <c r="J32" s="10" t="s">
        <v>96</v>
      </c>
    </row>
    <row r="33" spans="1:10" ht="26.25" customHeight="1">
      <c r="A33" s="9" t="s">
        <v>66</v>
      </c>
      <c r="B33" s="9" t="s">
        <v>97</v>
      </c>
      <c r="C33" s="9" t="s">
        <v>69</v>
      </c>
      <c r="D33" s="11">
        <v>200</v>
      </c>
      <c r="E33" s="9" t="s">
        <v>9</v>
      </c>
      <c r="F33" s="9" t="s">
        <v>98</v>
      </c>
      <c r="G33" s="9" t="s">
        <v>68</v>
      </c>
      <c r="H33" s="9" t="s">
        <v>97</v>
      </c>
      <c r="I33" s="9" t="s">
        <v>67</v>
      </c>
      <c r="J33" s="9" t="s">
        <v>97</v>
      </c>
    </row>
    <row r="34" spans="1:10" ht="20.25" customHeight="1">
      <c r="A34" s="9" t="s">
        <v>15</v>
      </c>
      <c r="B34" s="9">
        <v>180</v>
      </c>
      <c r="C34" s="9" t="s">
        <v>70</v>
      </c>
      <c r="D34" s="9">
        <v>180</v>
      </c>
      <c r="E34" s="9" t="s">
        <v>14</v>
      </c>
      <c r="F34" s="9">
        <v>180</v>
      </c>
      <c r="G34" s="9" t="s">
        <v>15</v>
      </c>
      <c r="H34" s="9">
        <v>180</v>
      </c>
      <c r="I34" s="9" t="s">
        <v>13</v>
      </c>
      <c r="J34" s="11">
        <v>180</v>
      </c>
    </row>
    <row r="35" spans="1:10" ht="22.5">
      <c r="A35" s="9" t="s">
        <v>16</v>
      </c>
      <c r="B35" s="9">
        <v>25</v>
      </c>
      <c r="C35" s="9" t="s">
        <v>16</v>
      </c>
      <c r="D35" s="9">
        <v>25</v>
      </c>
      <c r="E35" s="9" t="s">
        <v>16</v>
      </c>
      <c r="F35" s="9">
        <v>30</v>
      </c>
      <c r="G35" s="9" t="s">
        <v>16</v>
      </c>
      <c r="H35" s="9">
        <v>25</v>
      </c>
      <c r="I35" s="9" t="s">
        <v>16</v>
      </c>
      <c r="J35" s="11">
        <v>25</v>
      </c>
    </row>
    <row r="36" spans="1:10" ht="12.75">
      <c r="A36" s="12" t="s">
        <v>71</v>
      </c>
      <c r="B36" s="12">
        <v>415</v>
      </c>
      <c r="C36" s="12" t="s">
        <v>71</v>
      </c>
      <c r="D36" s="12">
        <v>417</v>
      </c>
      <c r="E36" s="12" t="s">
        <v>71</v>
      </c>
      <c r="F36" s="12">
        <v>402</v>
      </c>
      <c r="G36" s="12" t="s">
        <v>71</v>
      </c>
      <c r="H36" s="12">
        <v>422</v>
      </c>
      <c r="I36" s="12" t="s">
        <v>71</v>
      </c>
      <c r="J36" s="29">
        <v>422</v>
      </c>
    </row>
    <row r="37" spans="1:10" ht="12.75">
      <c r="A37" s="12" t="s">
        <v>17</v>
      </c>
      <c r="B37" s="12"/>
      <c r="C37" s="12" t="s">
        <v>17</v>
      </c>
      <c r="D37" s="12"/>
      <c r="E37" s="12" t="s">
        <v>17</v>
      </c>
      <c r="F37" s="12"/>
      <c r="G37" s="13" t="s">
        <v>17</v>
      </c>
      <c r="H37" s="13"/>
      <c r="I37" s="12" t="s">
        <v>17</v>
      </c>
      <c r="J37" s="11"/>
    </row>
    <row r="38" spans="1:10" ht="16.5" customHeight="1">
      <c r="A38" s="9" t="s">
        <v>20</v>
      </c>
      <c r="B38" s="9">
        <v>150</v>
      </c>
      <c r="C38" s="9" t="s">
        <v>19</v>
      </c>
      <c r="D38" s="9">
        <v>150</v>
      </c>
      <c r="E38" s="9" t="s">
        <v>19</v>
      </c>
      <c r="F38" s="9">
        <v>150</v>
      </c>
      <c r="G38" s="9" t="s">
        <v>19</v>
      </c>
      <c r="H38" s="9">
        <v>150</v>
      </c>
      <c r="I38" s="9" t="s">
        <v>20</v>
      </c>
      <c r="J38" s="11">
        <v>150</v>
      </c>
    </row>
    <row r="39" spans="1:10" ht="12.75">
      <c r="A39" s="12" t="s">
        <v>22</v>
      </c>
      <c r="B39" s="12"/>
      <c r="C39" s="4" t="s">
        <v>22</v>
      </c>
      <c r="D39" s="4"/>
      <c r="E39" s="4" t="s">
        <v>23</v>
      </c>
      <c r="F39" s="4"/>
      <c r="G39" s="4" t="s">
        <v>22</v>
      </c>
      <c r="H39" s="4"/>
      <c r="I39" s="20" t="s">
        <v>22</v>
      </c>
      <c r="J39" s="11"/>
    </row>
    <row r="40" spans="1:10" ht="22.5">
      <c r="A40" s="9" t="s">
        <v>110</v>
      </c>
      <c r="B40" s="9">
        <v>40</v>
      </c>
      <c r="C40" s="9" t="s">
        <v>111</v>
      </c>
      <c r="D40" s="9">
        <v>40</v>
      </c>
      <c r="E40" s="9" t="s">
        <v>112</v>
      </c>
      <c r="F40" s="9">
        <v>40</v>
      </c>
      <c r="G40" s="9" t="s">
        <v>113</v>
      </c>
      <c r="H40" s="9">
        <v>40</v>
      </c>
      <c r="I40" s="21" t="s">
        <v>114</v>
      </c>
      <c r="J40" s="11">
        <v>40</v>
      </c>
    </row>
    <row r="41" spans="1:10" ht="24" customHeight="1">
      <c r="A41" s="14" t="s">
        <v>115</v>
      </c>
      <c r="B41" s="14">
        <v>200</v>
      </c>
      <c r="C41" s="9" t="s">
        <v>73</v>
      </c>
      <c r="D41" s="9" t="s">
        <v>103</v>
      </c>
      <c r="E41" s="9" t="s">
        <v>74</v>
      </c>
      <c r="F41" s="9" t="s">
        <v>103</v>
      </c>
      <c r="G41" s="9" t="s">
        <v>75</v>
      </c>
      <c r="H41" s="15" t="s">
        <v>116</v>
      </c>
      <c r="I41" s="15" t="s">
        <v>76</v>
      </c>
      <c r="J41" s="14" t="s">
        <v>103</v>
      </c>
    </row>
    <row r="42" spans="1:10" ht="24" customHeight="1">
      <c r="A42" s="9" t="s">
        <v>27</v>
      </c>
      <c r="B42" s="9" t="s">
        <v>106</v>
      </c>
      <c r="C42" s="14" t="s">
        <v>77</v>
      </c>
      <c r="D42" s="14">
        <v>70</v>
      </c>
      <c r="E42" s="14" t="s">
        <v>133</v>
      </c>
      <c r="F42" s="14" t="s">
        <v>134</v>
      </c>
      <c r="G42" s="22" t="s">
        <v>78</v>
      </c>
      <c r="H42" s="22" t="s">
        <v>117</v>
      </c>
      <c r="I42" s="22" t="s">
        <v>79</v>
      </c>
      <c r="J42" s="11" t="s">
        <v>118</v>
      </c>
    </row>
    <row r="43" spans="1:10" ht="22.5">
      <c r="A43" s="9" t="s">
        <v>30</v>
      </c>
      <c r="B43" s="9">
        <v>100</v>
      </c>
      <c r="C43" s="9" t="s">
        <v>124</v>
      </c>
      <c r="D43" s="9">
        <v>100</v>
      </c>
      <c r="E43" s="9" t="s">
        <v>138</v>
      </c>
      <c r="F43" s="9">
        <v>100</v>
      </c>
      <c r="G43" s="9" t="s">
        <v>31</v>
      </c>
      <c r="H43" s="9">
        <v>100</v>
      </c>
      <c r="I43" s="9"/>
      <c r="J43" s="11"/>
    </row>
    <row r="44" spans="1:10" ht="12.75">
      <c r="A44" s="9" t="s">
        <v>80</v>
      </c>
      <c r="B44" s="9">
        <v>150</v>
      </c>
      <c r="C44" s="14" t="s">
        <v>59</v>
      </c>
      <c r="D44" s="14">
        <v>150</v>
      </c>
      <c r="E44" s="9" t="s">
        <v>36</v>
      </c>
      <c r="F44" s="9">
        <v>150</v>
      </c>
      <c r="G44" s="9" t="s">
        <v>37</v>
      </c>
      <c r="H44" s="9">
        <v>150</v>
      </c>
      <c r="I44" s="14" t="s">
        <v>35</v>
      </c>
      <c r="J44" s="11">
        <v>150</v>
      </c>
    </row>
    <row r="45" spans="1:10" ht="22.5" customHeight="1">
      <c r="A45" s="9" t="s">
        <v>38</v>
      </c>
      <c r="B45" s="9">
        <v>25</v>
      </c>
      <c r="C45" s="9" t="s">
        <v>38</v>
      </c>
      <c r="D45" s="9">
        <v>25</v>
      </c>
      <c r="E45" s="9" t="s">
        <v>38</v>
      </c>
      <c r="F45" s="9">
        <v>25</v>
      </c>
      <c r="G45" s="9" t="s">
        <v>38</v>
      </c>
      <c r="H45" s="9">
        <v>25</v>
      </c>
      <c r="I45" s="9" t="s">
        <v>38</v>
      </c>
      <c r="J45" s="11">
        <v>25</v>
      </c>
    </row>
    <row r="46" spans="1:10" ht="12.75">
      <c r="A46" s="9" t="s">
        <v>39</v>
      </c>
      <c r="B46" s="9">
        <v>25</v>
      </c>
      <c r="C46" s="9" t="s">
        <v>39</v>
      </c>
      <c r="D46" s="9">
        <v>25</v>
      </c>
      <c r="E46" s="9" t="s">
        <v>39</v>
      </c>
      <c r="F46" s="9">
        <v>25</v>
      </c>
      <c r="G46" s="9" t="s">
        <v>39</v>
      </c>
      <c r="H46" s="9">
        <v>25</v>
      </c>
      <c r="I46" s="9" t="s">
        <v>39</v>
      </c>
      <c r="J46" s="11">
        <v>25</v>
      </c>
    </row>
    <row r="47" spans="1:10" ht="12.75">
      <c r="A47" s="12" t="s">
        <v>71</v>
      </c>
      <c r="B47" s="12">
        <v>650</v>
      </c>
      <c r="C47" s="12" t="s">
        <v>71</v>
      </c>
      <c r="D47" s="12">
        <v>620</v>
      </c>
      <c r="E47" s="12" t="s">
        <v>71</v>
      </c>
      <c r="F47" s="12">
        <v>620</v>
      </c>
      <c r="G47" s="12" t="s">
        <v>71</v>
      </c>
      <c r="H47" s="12">
        <v>645</v>
      </c>
      <c r="I47" s="12" t="s">
        <v>71</v>
      </c>
      <c r="J47" s="29">
        <v>600</v>
      </c>
    </row>
    <row r="48" spans="1:10" ht="12.75">
      <c r="A48" s="13" t="s">
        <v>40</v>
      </c>
      <c r="B48" s="13"/>
      <c r="C48" s="17" t="s">
        <v>40</v>
      </c>
      <c r="D48" s="17"/>
      <c r="E48" s="4" t="s">
        <v>40</v>
      </c>
      <c r="F48" s="4"/>
      <c r="G48" s="4" t="s">
        <v>40</v>
      </c>
      <c r="H48" s="4"/>
      <c r="I48" s="23" t="s">
        <v>40</v>
      </c>
      <c r="J48" s="11"/>
    </row>
    <row r="49" spans="1:10" ht="12.75">
      <c r="A49" s="9" t="s">
        <v>43</v>
      </c>
      <c r="B49" s="9">
        <v>150</v>
      </c>
      <c r="C49" s="9" t="s">
        <v>43</v>
      </c>
      <c r="D49" s="9">
        <v>150</v>
      </c>
      <c r="E49" s="9" t="s">
        <v>43</v>
      </c>
      <c r="F49" s="9">
        <v>150</v>
      </c>
      <c r="G49" s="9" t="s">
        <v>43</v>
      </c>
      <c r="H49" s="9">
        <v>150</v>
      </c>
      <c r="I49" s="9" t="s">
        <v>43</v>
      </c>
      <c r="J49" s="11">
        <v>150</v>
      </c>
    </row>
    <row r="50" spans="1:10" ht="26.25" customHeight="1">
      <c r="A50" s="9" t="s">
        <v>81</v>
      </c>
      <c r="B50" s="9">
        <v>50</v>
      </c>
      <c r="C50" s="9" t="s">
        <v>82</v>
      </c>
      <c r="D50" s="9">
        <v>50</v>
      </c>
      <c r="E50" s="9" t="s">
        <v>83</v>
      </c>
      <c r="F50" s="9">
        <v>50</v>
      </c>
      <c r="G50" s="9" t="s">
        <v>84</v>
      </c>
      <c r="H50" s="9">
        <v>50</v>
      </c>
      <c r="I50" s="9" t="s">
        <v>81</v>
      </c>
      <c r="J50" s="11">
        <v>50</v>
      </c>
    </row>
    <row r="51" spans="1:10" ht="12.75">
      <c r="A51" s="9" t="s">
        <v>50</v>
      </c>
      <c r="B51" s="9">
        <v>50</v>
      </c>
      <c r="C51" s="9" t="s">
        <v>50</v>
      </c>
      <c r="D51" s="9">
        <v>50</v>
      </c>
      <c r="E51" s="9" t="s">
        <v>50</v>
      </c>
      <c r="F51" s="9">
        <v>50</v>
      </c>
      <c r="G51" s="9" t="s">
        <v>50</v>
      </c>
      <c r="H51" s="9">
        <v>50</v>
      </c>
      <c r="I51" s="9" t="s">
        <v>50</v>
      </c>
      <c r="J51" s="11">
        <v>50</v>
      </c>
    </row>
    <row r="52" spans="1:10" ht="12.75">
      <c r="A52" s="12" t="s">
        <v>71</v>
      </c>
      <c r="B52" s="12">
        <v>250</v>
      </c>
      <c r="C52" s="12" t="s">
        <v>71</v>
      </c>
      <c r="D52" s="12">
        <v>250</v>
      </c>
      <c r="E52" s="12" t="s">
        <v>71</v>
      </c>
      <c r="F52" s="12">
        <v>250</v>
      </c>
      <c r="G52" s="12" t="s">
        <v>71</v>
      </c>
      <c r="H52" s="24">
        <v>250</v>
      </c>
      <c r="I52" s="25" t="s">
        <v>71</v>
      </c>
      <c r="J52" s="12">
        <v>250</v>
      </c>
    </row>
    <row r="53" spans="1:10" ht="15" customHeight="1">
      <c r="A53" s="12" t="s">
        <v>51</v>
      </c>
      <c r="B53" s="12"/>
      <c r="C53" s="13" t="s">
        <v>51</v>
      </c>
      <c r="D53" s="13"/>
      <c r="E53" s="4" t="s">
        <v>51</v>
      </c>
      <c r="F53" s="4"/>
      <c r="G53" s="13" t="s">
        <v>51</v>
      </c>
      <c r="H53" s="26"/>
      <c r="I53" s="27" t="s">
        <v>51</v>
      </c>
      <c r="J53" s="14"/>
    </row>
    <row r="54" spans="1:10" ht="18.75" customHeight="1">
      <c r="A54" s="9" t="s">
        <v>87</v>
      </c>
      <c r="B54" s="9">
        <v>30</v>
      </c>
      <c r="C54" s="18" t="s">
        <v>85</v>
      </c>
      <c r="D54" s="18">
        <v>10</v>
      </c>
      <c r="E54" s="9"/>
      <c r="F54" s="9"/>
      <c r="G54" s="9" t="s">
        <v>86</v>
      </c>
      <c r="H54" s="9">
        <v>50</v>
      </c>
      <c r="I54" s="9"/>
      <c r="J54" s="9"/>
    </row>
    <row r="55" spans="1:10" ht="29.25" customHeight="1">
      <c r="A55" s="18" t="s">
        <v>130</v>
      </c>
      <c r="B55" s="18" t="s">
        <v>117</v>
      </c>
      <c r="C55" s="14" t="s">
        <v>89</v>
      </c>
      <c r="D55" s="14" t="s">
        <v>119</v>
      </c>
      <c r="E55" s="9" t="s">
        <v>56</v>
      </c>
      <c r="F55" s="9">
        <v>200</v>
      </c>
      <c r="G55" s="19" t="s">
        <v>88</v>
      </c>
      <c r="H55" s="28" t="s">
        <v>109</v>
      </c>
      <c r="I55" s="14" t="s">
        <v>136</v>
      </c>
      <c r="J55" s="9">
        <v>75</v>
      </c>
    </row>
    <row r="56" spans="1:10" ht="26.25" customHeight="1">
      <c r="A56" s="14" t="s">
        <v>131</v>
      </c>
      <c r="B56" s="14">
        <v>100</v>
      </c>
      <c r="C56" s="9" t="s">
        <v>91</v>
      </c>
      <c r="D56" s="9">
        <v>200</v>
      </c>
      <c r="E56" s="9" t="s">
        <v>33</v>
      </c>
      <c r="F56" s="9">
        <v>200</v>
      </c>
      <c r="G56" s="9" t="s">
        <v>135</v>
      </c>
      <c r="H56" s="9">
        <v>200</v>
      </c>
      <c r="I56" s="9" t="s">
        <v>90</v>
      </c>
      <c r="J56" s="9">
        <v>150</v>
      </c>
    </row>
    <row r="57" spans="1:10" ht="22.5">
      <c r="A57" s="9" t="s">
        <v>92</v>
      </c>
      <c r="B57" s="9">
        <v>200</v>
      </c>
      <c r="C57" s="9" t="s">
        <v>38</v>
      </c>
      <c r="D57" s="9">
        <v>20</v>
      </c>
      <c r="E57" s="9" t="s">
        <v>38</v>
      </c>
      <c r="F57" s="9">
        <v>25</v>
      </c>
      <c r="G57" s="9" t="s">
        <v>38</v>
      </c>
      <c r="H57" s="9">
        <v>25</v>
      </c>
      <c r="I57" s="9" t="s">
        <v>62</v>
      </c>
      <c r="J57" s="11">
        <v>200</v>
      </c>
    </row>
    <row r="58" spans="1:10" ht="22.5">
      <c r="A58" s="9" t="s">
        <v>38</v>
      </c>
      <c r="B58" s="9">
        <v>30</v>
      </c>
      <c r="C58" s="9" t="s">
        <v>93</v>
      </c>
      <c r="D58" s="9">
        <v>50</v>
      </c>
      <c r="E58" s="9" t="s">
        <v>39</v>
      </c>
      <c r="F58" s="12">
        <v>25</v>
      </c>
      <c r="G58" s="9" t="s">
        <v>39</v>
      </c>
      <c r="H58" s="9">
        <v>20</v>
      </c>
      <c r="I58" s="9" t="s">
        <v>38</v>
      </c>
      <c r="J58" s="11">
        <v>25</v>
      </c>
    </row>
    <row r="59" spans="1:10" ht="12.75">
      <c r="A59" s="9"/>
      <c r="B59" s="12">
        <v>450</v>
      </c>
      <c r="C59" s="9"/>
      <c r="D59" s="12">
        <v>450</v>
      </c>
      <c r="E59" s="9"/>
      <c r="F59" s="12">
        <v>450</v>
      </c>
      <c r="G59" s="9"/>
      <c r="H59" s="12">
        <v>450</v>
      </c>
      <c r="I59" s="9"/>
      <c r="J59" s="29">
        <v>450</v>
      </c>
    </row>
  </sheetData>
  <sheetProtection/>
  <printOptions/>
  <pageMargins left="0.7" right="0.16" top="0.17" bottom="0.23" header="0.17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74"/>
  <sheetViews>
    <sheetView zoomScalePageLayoutView="0" workbookViewId="0" topLeftCell="A361">
      <selection activeCell="B374" sqref="B374"/>
    </sheetView>
  </sheetViews>
  <sheetFormatPr defaultColWidth="9.140625" defaultRowHeight="15"/>
  <cols>
    <col min="1" max="1" width="3.7109375" style="30" customWidth="1"/>
    <col min="2" max="2" width="35.00390625" style="30" customWidth="1"/>
    <col min="3" max="3" width="10.00390625" style="30" customWidth="1"/>
    <col min="4" max="4" width="8.421875" style="30" customWidth="1"/>
    <col min="5" max="7" width="9.28125" style="30" customWidth="1"/>
    <col min="8" max="8" width="8.57421875" style="30" customWidth="1"/>
    <col min="9" max="9" width="7.00390625" style="33" customWidth="1"/>
    <col min="10" max="16384" width="9.140625" style="30" customWidth="1"/>
  </cols>
  <sheetData>
    <row r="1" spans="2:9" ht="17.25" customHeight="1" hidden="1">
      <c r="B1" s="31"/>
      <c r="I1" s="32"/>
    </row>
    <row r="2" ht="0.75" customHeight="1" hidden="1"/>
    <row r="3" spans="1:9" ht="71.25" customHeight="1">
      <c r="A3" s="34" t="s">
        <v>140</v>
      </c>
      <c r="B3" s="35" t="s">
        <v>141</v>
      </c>
      <c r="C3" s="34" t="s">
        <v>142</v>
      </c>
      <c r="D3" s="34" t="s">
        <v>143</v>
      </c>
      <c r="E3" s="34" t="s">
        <v>144</v>
      </c>
      <c r="F3" s="34" t="s">
        <v>145</v>
      </c>
      <c r="G3" s="34" t="s">
        <v>146</v>
      </c>
      <c r="H3" s="34" t="s">
        <v>147</v>
      </c>
      <c r="I3" s="36" t="s">
        <v>148</v>
      </c>
    </row>
    <row r="4" spans="1:9" ht="17.25" customHeight="1">
      <c r="A4" s="37"/>
      <c r="B4" s="38" t="s">
        <v>0</v>
      </c>
      <c r="C4" s="37"/>
      <c r="D4" s="39"/>
      <c r="E4" s="39"/>
      <c r="F4" s="39"/>
      <c r="G4" s="39"/>
      <c r="H4" s="39"/>
      <c r="I4" s="40"/>
    </row>
    <row r="5" spans="1:9" ht="16.5" customHeight="1">
      <c r="A5" s="41"/>
      <c r="B5" s="38" t="s">
        <v>5</v>
      </c>
      <c r="C5" s="41"/>
      <c r="D5" s="42"/>
      <c r="E5" s="42"/>
      <c r="F5" s="42"/>
      <c r="G5" s="42"/>
      <c r="H5" s="42"/>
      <c r="I5" s="43"/>
    </row>
    <row r="6" spans="1:9" ht="17.25" customHeight="1">
      <c r="A6" s="44">
        <v>1</v>
      </c>
      <c r="B6" s="45" t="s">
        <v>167</v>
      </c>
      <c r="C6" s="77" t="s">
        <v>96</v>
      </c>
      <c r="D6" s="45">
        <v>2.32</v>
      </c>
      <c r="E6" s="45">
        <v>2.95</v>
      </c>
      <c r="F6" s="45">
        <v>0.07</v>
      </c>
      <c r="G6" s="46">
        <v>36</v>
      </c>
      <c r="H6" s="45">
        <v>0.07</v>
      </c>
      <c r="I6" s="47" t="s">
        <v>168</v>
      </c>
    </row>
    <row r="7" spans="1:9" ht="30" customHeight="1">
      <c r="A7" s="44">
        <v>2</v>
      </c>
      <c r="B7" s="45" t="s">
        <v>272</v>
      </c>
      <c r="C7" s="44" t="s">
        <v>97</v>
      </c>
      <c r="D7" s="45">
        <v>4.4</v>
      </c>
      <c r="E7" s="45">
        <v>4.06</v>
      </c>
      <c r="F7" s="48">
        <v>31.9</v>
      </c>
      <c r="G7" s="46">
        <v>182</v>
      </c>
      <c r="H7" s="45">
        <v>0</v>
      </c>
      <c r="I7" s="47" t="s">
        <v>152</v>
      </c>
    </row>
    <row r="8" spans="1:9" ht="17.25" customHeight="1">
      <c r="A8" s="44">
        <v>3</v>
      </c>
      <c r="B8" s="45" t="s">
        <v>13</v>
      </c>
      <c r="C8" s="44">
        <v>180</v>
      </c>
      <c r="D8" s="49">
        <v>2.09</v>
      </c>
      <c r="E8" s="49">
        <v>1.54</v>
      </c>
      <c r="F8" s="49">
        <f>'[1]дсад'!F8/200*180</f>
        <v>12.879000000000001</v>
      </c>
      <c r="G8" s="49">
        <f>'[1]дсад'!G8/200*180</f>
        <v>81</v>
      </c>
      <c r="H8" s="49">
        <f>'[1]дсад'!H8/200*180</f>
        <v>1.08</v>
      </c>
      <c r="I8" s="50" t="s">
        <v>153</v>
      </c>
    </row>
    <row r="9" spans="1:9" ht="28.5" customHeight="1">
      <c r="A9" s="44">
        <v>4</v>
      </c>
      <c r="B9" s="45" t="s">
        <v>16</v>
      </c>
      <c r="C9" s="44">
        <v>25</v>
      </c>
      <c r="D9" s="45">
        <v>1.56</v>
      </c>
      <c r="E9" s="45">
        <v>0.25</v>
      </c>
      <c r="F9" s="45">
        <v>9.1</v>
      </c>
      <c r="G9" s="45">
        <v>50.4</v>
      </c>
      <c r="H9" s="45">
        <v>0.14</v>
      </c>
      <c r="I9" s="47"/>
    </row>
    <row r="10" spans="1:9" s="31" customFormat="1" ht="17.25" customHeight="1">
      <c r="A10" s="51"/>
      <c r="B10" s="52" t="s">
        <v>71</v>
      </c>
      <c r="C10" s="53">
        <v>423</v>
      </c>
      <c r="D10" s="52">
        <f>SUM(D6:D9)</f>
        <v>10.370000000000001</v>
      </c>
      <c r="E10" s="52">
        <f>SUM(E6:E9)</f>
        <v>8.8</v>
      </c>
      <c r="F10" s="54">
        <f>SUM(F6:F9)</f>
        <v>53.949000000000005</v>
      </c>
      <c r="G10" s="52">
        <f>SUM(G6:G9)</f>
        <v>349.4</v>
      </c>
      <c r="H10" s="52">
        <f>SUM(H6:H9)</f>
        <v>1.29</v>
      </c>
      <c r="I10" s="55"/>
    </row>
    <row r="11" spans="1:9" ht="21" customHeight="1">
      <c r="A11" s="44"/>
      <c r="B11" s="52" t="s">
        <v>17</v>
      </c>
      <c r="C11" s="56"/>
      <c r="D11" s="52"/>
      <c r="E11" s="52"/>
      <c r="F11" s="52"/>
      <c r="G11" s="52"/>
      <c r="H11" s="52"/>
      <c r="I11" s="47"/>
    </row>
    <row r="12" spans="1:9" ht="18.75" customHeight="1">
      <c r="A12" s="44">
        <v>1</v>
      </c>
      <c r="B12" s="45" t="s">
        <v>18</v>
      </c>
      <c r="C12" s="44">
        <v>150</v>
      </c>
      <c r="D12" s="45">
        <v>2.7</v>
      </c>
      <c r="E12" s="45">
        <v>3</v>
      </c>
      <c r="F12" s="45">
        <v>13.05</v>
      </c>
      <c r="G12" s="46">
        <v>90</v>
      </c>
      <c r="H12" s="45">
        <v>0.2</v>
      </c>
      <c r="I12" s="47" t="s">
        <v>154</v>
      </c>
    </row>
    <row r="13" spans="1:9" ht="14.25" customHeight="1">
      <c r="A13" s="44"/>
      <c r="B13" s="52" t="s">
        <v>21</v>
      </c>
      <c r="C13" s="44"/>
      <c r="D13" s="57"/>
      <c r="E13" s="57"/>
      <c r="F13" s="57"/>
      <c r="G13" s="57"/>
      <c r="H13" s="57"/>
      <c r="I13" s="47"/>
    </row>
    <row r="14" spans="1:11" ht="31.5" customHeight="1">
      <c r="A14" s="44">
        <v>1</v>
      </c>
      <c r="B14" s="45" t="s">
        <v>273</v>
      </c>
      <c r="C14" s="44">
        <v>40</v>
      </c>
      <c r="D14" s="41">
        <v>0.19</v>
      </c>
      <c r="E14" s="41">
        <v>2.08</v>
      </c>
      <c r="F14" s="41">
        <v>2.5</v>
      </c>
      <c r="G14" s="41">
        <v>33.4</v>
      </c>
      <c r="H14" s="58">
        <v>4.4</v>
      </c>
      <c r="I14" s="47" t="s">
        <v>274</v>
      </c>
      <c r="J14" s="59"/>
      <c r="K14" s="59"/>
    </row>
    <row r="15" spans="1:9" ht="29.25" customHeight="1">
      <c r="A15" s="44">
        <v>2</v>
      </c>
      <c r="B15" s="45" t="s">
        <v>172</v>
      </c>
      <c r="C15" s="44">
        <v>200</v>
      </c>
      <c r="D15" s="45">
        <v>3.99</v>
      </c>
      <c r="E15" s="45">
        <v>5.05</v>
      </c>
      <c r="F15" s="45">
        <v>13.85</v>
      </c>
      <c r="G15" s="45">
        <v>105</v>
      </c>
      <c r="H15" s="45">
        <v>1.23</v>
      </c>
      <c r="I15" s="47" t="s">
        <v>173</v>
      </c>
    </row>
    <row r="16" spans="1:9" s="61" customFormat="1" ht="24" customHeight="1">
      <c r="A16" s="44">
        <v>3</v>
      </c>
      <c r="B16" s="45" t="s">
        <v>122</v>
      </c>
      <c r="C16" s="44" t="s">
        <v>123</v>
      </c>
      <c r="D16" s="49">
        <v>9.8</v>
      </c>
      <c r="E16" s="49">
        <v>10.7</v>
      </c>
      <c r="F16" s="49">
        <v>12.4</v>
      </c>
      <c r="G16" s="49">
        <v>117.9</v>
      </c>
      <c r="H16" s="49">
        <v>0</v>
      </c>
      <c r="I16" s="50" t="s">
        <v>275</v>
      </c>
    </row>
    <row r="17" spans="1:9" s="61" customFormat="1" ht="22.5" customHeight="1">
      <c r="A17" s="44">
        <v>4</v>
      </c>
      <c r="B17" s="45" t="s">
        <v>176</v>
      </c>
      <c r="C17" s="44">
        <v>100</v>
      </c>
      <c r="D17" s="45">
        <v>3.05</v>
      </c>
      <c r="E17" s="45">
        <v>3.34</v>
      </c>
      <c r="F17" s="45">
        <v>13.69</v>
      </c>
      <c r="G17" s="46">
        <v>97.09</v>
      </c>
      <c r="H17" s="45">
        <v>0</v>
      </c>
      <c r="I17" s="47" t="s">
        <v>177</v>
      </c>
    </row>
    <row r="18" spans="1:9" ht="17.25" customHeight="1">
      <c r="A18" s="44">
        <v>5</v>
      </c>
      <c r="B18" s="45" t="s">
        <v>158</v>
      </c>
      <c r="C18" s="44">
        <v>150</v>
      </c>
      <c r="D18" s="45">
        <v>0.23</v>
      </c>
      <c r="E18" s="45">
        <v>0</v>
      </c>
      <c r="F18" s="45">
        <v>16.9</v>
      </c>
      <c r="G18" s="46">
        <v>68.98</v>
      </c>
      <c r="H18" s="45">
        <v>0.48</v>
      </c>
      <c r="I18" s="47" t="s">
        <v>159</v>
      </c>
    </row>
    <row r="19" spans="1:9" ht="17.25" customHeight="1">
      <c r="A19" s="44">
        <v>6</v>
      </c>
      <c r="B19" s="45" t="s">
        <v>38</v>
      </c>
      <c r="C19" s="44">
        <v>30</v>
      </c>
      <c r="D19" s="45">
        <v>1.56</v>
      </c>
      <c r="E19" s="45">
        <v>0.25</v>
      </c>
      <c r="F19" s="45">
        <v>9.1</v>
      </c>
      <c r="G19" s="45">
        <v>50.4</v>
      </c>
      <c r="H19" s="45">
        <v>0.14</v>
      </c>
      <c r="I19" s="47"/>
    </row>
    <row r="20" spans="1:9" ht="17.25" customHeight="1">
      <c r="A20" s="44">
        <v>7</v>
      </c>
      <c r="B20" s="45" t="s">
        <v>39</v>
      </c>
      <c r="C20" s="44">
        <v>25</v>
      </c>
      <c r="D20" s="45">
        <v>1.65</v>
      </c>
      <c r="E20" s="45">
        <v>0.28</v>
      </c>
      <c r="F20" s="45">
        <v>10.25</v>
      </c>
      <c r="G20" s="45">
        <v>51.5</v>
      </c>
      <c r="H20" s="45">
        <v>0.05</v>
      </c>
      <c r="I20" s="47"/>
    </row>
    <row r="21" spans="1:9" s="31" customFormat="1" ht="17.25" customHeight="1">
      <c r="A21" s="51"/>
      <c r="B21" s="52" t="s">
        <v>71</v>
      </c>
      <c r="C21" s="51">
        <v>645</v>
      </c>
      <c r="D21" s="62">
        <f>SUM(D14:D20)</f>
        <v>20.47</v>
      </c>
      <c r="E21" s="62">
        <f>SUM(E14:E20)</f>
        <v>21.7</v>
      </c>
      <c r="F21" s="62">
        <f>SUM(F14:F20)</f>
        <v>78.69</v>
      </c>
      <c r="G21" s="62">
        <f>SUM(G14:G20)</f>
        <v>524.27</v>
      </c>
      <c r="H21" s="62">
        <f>SUM(H14:H20)</f>
        <v>6.300000000000001</v>
      </c>
      <c r="I21" s="55"/>
    </row>
    <row r="22" spans="1:9" ht="17.25" customHeight="1">
      <c r="A22" s="44"/>
      <c r="B22" s="52" t="s">
        <v>40</v>
      </c>
      <c r="C22" s="44"/>
      <c r="D22" s="57"/>
      <c r="E22" s="57"/>
      <c r="F22" s="57"/>
      <c r="G22" s="57"/>
      <c r="H22" s="57"/>
      <c r="I22" s="47"/>
    </row>
    <row r="23" spans="1:9" ht="20.25" customHeight="1">
      <c r="A23" s="44">
        <v>1</v>
      </c>
      <c r="B23" s="63" t="s">
        <v>42</v>
      </c>
      <c r="C23" s="64">
        <v>150</v>
      </c>
      <c r="D23" s="65">
        <v>0.38</v>
      </c>
      <c r="E23" s="65">
        <v>0.1</v>
      </c>
      <c r="F23" s="65">
        <v>10.1</v>
      </c>
      <c r="G23" s="65">
        <v>46</v>
      </c>
      <c r="H23" s="66">
        <v>8.2</v>
      </c>
      <c r="I23" s="67" t="s">
        <v>160</v>
      </c>
    </row>
    <row r="24" spans="1:9" ht="17.25" customHeight="1">
      <c r="A24" s="44">
        <v>2</v>
      </c>
      <c r="B24" s="45" t="s">
        <v>161</v>
      </c>
      <c r="C24" s="44">
        <v>50</v>
      </c>
      <c r="D24" s="68">
        <v>4.5</v>
      </c>
      <c r="E24" s="68">
        <v>7.53</v>
      </c>
      <c r="F24" s="68">
        <v>15.13</v>
      </c>
      <c r="G24" s="69">
        <v>60</v>
      </c>
      <c r="H24" s="68">
        <v>0.07</v>
      </c>
      <c r="I24" s="47"/>
    </row>
    <row r="25" spans="1:9" ht="17.25" customHeight="1">
      <c r="A25" s="44">
        <v>3</v>
      </c>
      <c r="B25" s="45" t="s">
        <v>162</v>
      </c>
      <c r="C25" s="44">
        <v>50</v>
      </c>
      <c r="D25" s="44">
        <v>1.2</v>
      </c>
      <c r="E25" s="44">
        <v>0.3</v>
      </c>
      <c r="F25" s="44">
        <v>3.15</v>
      </c>
      <c r="G25" s="44">
        <v>40</v>
      </c>
      <c r="H25" s="44">
        <v>12</v>
      </c>
      <c r="I25" s="50" t="s">
        <v>163</v>
      </c>
    </row>
    <row r="26" spans="1:9" ht="17.25" customHeight="1">
      <c r="A26" s="44"/>
      <c r="B26" s="52" t="s">
        <v>71</v>
      </c>
      <c r="C26" s="51">
        <v>250</v>
      </c>
      <c r="D26" s="54">
        <f>SUM(D23:D25)</f>
        <v>6.08</v>
      </c>
      <c r="E26" s="54">
        <f>SUM(E23:E25)</f>
        <v>7.93</v>
      </c>
      <c r="F26" s="54">
        <f>SUM(F23:F25)</f>
        <v>28.38</v>
      </c>
      <c r="G26" s="54">
        <f>SUM(G23:G25)</f>
        <v>146</v>
      </c>
      <c r="H26" s="54">
        <f>SUM(H23:H25)</f>
        <v>20.27</v>
      </c>
      <c r="I26" s="47"/>
    </row>
    <row r="27" spans="1:9" ht="17.25" customHeight="1">
      <c r="A27" s="41"/>
      <c r="B27" s="38" t="s">
        <v>51</v>
      </c>
      <c r="C27" s="41"/>
      <c r="D27" s="57"/>
      <c r="E27" s="57"/>
      <c r="F27" s="57"/>
      <c r="G27" s="57"/>
      <c r="H27" s="57"/>
      <c r="I27" s="70"/>
    </row>
    <row r="28" spans="1:9" ht="17.25" customHeight="1">
      <c r="A28" s="44">
        <v>1</v>
      </c>
      <c r="B28" s="45" t="s">
        <v>204</v>
      </c>
      <c r="C28" s="44">
        <v>20</v>
      </c>
      <c r="D28" s="57">
        <v>0.45</v>
      </c>
      <c r="E28" s="57">
        <v>1</v>
      </c>
      <c r="F28" s="57">
        <v>2.54</v>
      </c>
      <c r="G28" s="57">
        <v>25.74</v>
      </c>
      <c r="H28" s="57">
        <v>1.35</v>
      </c>
      <c r="I28" s="47" t="s">
        <v>205</v>
      </c>
    </row>
    <row r="29" spans="1:9" ht="18" customHeight="1">
      <c r="A29" s="71">
        <v>2</v>
      </c>
      <c r="B29" s="135" t="s">
        <v>291</v>
      </c>
      <c r="C29" s="136" t="s">
        <v>297</v>
      </c>
      <c r="D29" s="137">
        <v>6.74</v>
      </c>
      <c r="E29" s="137">
        <v>2.71</v>
      </c>
      <c r="F29" s="137">
        <v>13.54</v>
      </c>
      <c r="G29" s="138">
        <v>196</v>
      </c>
      <c r="H29" s="137">
        <v>0.25</v>
      </c>
      <c r="I29" s="139" t="s">
        <v>292</v>
      </c>
    </row>
    <row r="30" spans="1:9" ht="15" customHeight="1">
      <c r="A30" s="44">
        <v>3</v>
      </c>
      <c r="B30" s="94" t="s">
        <v>189</v>
      </c>
      <c r="C30" s="44">
        <v>100</v>
      </c>
      <c r="D30" s="45">
        <v>2.13</v>
      </c>
      <c r="E30" s="45">
        <v>4.04</v>
      </c>
      <c r="F30" s="45">
        <v>15.53</v>
      </c>
      <c r="G30" s="46">
        <v>106.97</v>
      </c>
      <c r="H30" s="45">
        <v>8</v>
      </c>
      <c r="I30" s="95" t="s">
        <v>190</v>
      </c>
    </row>
    <row r="31" spans="1:9" ht="17.25" customHeight="1">
      <c r="A31" s="44">
        <v>4</v>
      </c>
      <c r="B31" s="45" t="s">
        <v>209</v>
      </c>
      <c r="C31" s="44">
        <v>200</v>
      </c>
      <c r="D31" s="45">
        <v>0.3</v>
      </c>
      <c r="E31" s="45">
        <v>0</v>
      </c>
      <c r="F31" s="45">
        <v>22.66</v>
      </c>
      <c r="G31" s="48">
        <v>91.98</v>
      </c>
      <c r="H31" s="45">
        <v>10.6</v>
      </c>
      <c r="I31" s="47" t="s">
        <v>210</v>
      </c>
    </row>
    <row r="32" spans="1:9" ht="17.25" customHeight="1">
      <c r="A32" s="41">
        <v>5</v>
      </c>
      <c r="B32" s="45" t="s">
        <v>38</v>
      </c>
      <c r="C32" s="44">
        <v>20</v>
      </c>
      <c r="D32" s="45">
        <v>1.56</v>
      </c>
      <c r="E32" s="45">
        <v>0.25</v>
      </c>
      <c r="F32" s="45">
        <v>9.1</v>
      </c>
      <c r="G32" s="45">
        <v>50.4</v>
      </c>
      <c r="H32" s="45">
        <v>0.14</v>
      </c>
      <c r="I32" s="47"/>
    </row>
    <row r="33" spans="1:9" s="31" customFormat="1" ht="19.5" customHeight="1">
      <c r="A33" s="51"/>
      <c r="B33" s="52" t="s">
        <v>71</v>
      </c>
      <c r="C33" s="51">
        <v>450</v>
      </c>
      <c r="D33" s="54">
        <f>SUM(D28:D32)</f>
        <v>11.180000000000001</v>
      </c>
      <c r="E33" s="54">
        <f>SUM(E28:E32)</f>
        <v>8</v>
      </c>
      <c r="F33" s="54">
        <f>SUM(F28:F32)</f>
        <v>63.37</v>
      </c>
      <c r="G33" s="54">
        <f>SUM(G28:G32)</f>
        <v>471.09000000000003</v>
      </c>
      <c r="H33" s="54">
        <f>SUM(H28:H32)</f>
        <v>20.34</v>
      </c>
      <c r="I33" s="55"/>
    </row>
    <row r="34" spans="1:9" ht="17.25" customHeight="1">
      <c r="A34" s="38"/>
      <c r="B34" s="52" t="s">
        <v>166</v>
      </c>
      <c r="C34" s="54">
        <f aca="true" t="shared" si="0" ref="C34:H34">C33+C26+C21+C12+C10</f>
        <v>1918</v>
      </c>
      <c r="D34" s="54">
        <f t="shared" si="0"/>
        <v>50.80000000000001</v>
      </c>
      <c r="E34" s="54">
        <f t="shared" si="0"/>
        <v>49.42999999999999</v>
      </c>
      <c r="F34" s="54">
        <f t="shared" si="0"/>
        <v>237.43900000000002</v>
      </c>
      <c r="G34" s="54">
        <f t="shared" si="0"/>
        <v>1580.7600000000002</v>
      </c>
      <c r="H34" s="54">
        <f t="shared" si="0"/>
        <v>48.4</v>
      </c>
      <c r="I34" s="55"/>
    </row>
    <row r="35" spans="1:9" ht="15" customHeight="1">
      <c r="A35" s="73"/>
      <c r="B35" s="74" t="s">
        <v>1</v>
      </c>
      <c r="C35" s="73"/>
      <c r="D35" s="75"/>
      <c r="E35" s="75"/>
      <c r="F35" s="75"/>
      <c r="G35" s="75"/>
      <c r="H35" s="75"/>
      <c r="I35" s="76"/>
    </row>
    <row r="36" spans="1:9" ht="15.75" customHeight="1">
      <c r="A36" s="41"/>
      <c r="B36" s="38" t="s">
        <v>5</v>
      </c>
      <c r="C36" s="41"/>
      <c r="D36" s="42"/>
      <c r="E36" s="42"/>
      <c r="F36" s="42"/>
      <c r="G36" s="42"/>
      <c r="H36" s="42"/>
      <c r="I36" s="40"/>
    </row>
    <row r="37" spans="1:9" ht="17.25" customHeight="1">
      <c r="A37" s="44">
        <v>1</v>
      </c>
      <c r="B37" s="45" t="s">
        <v>149</v>
      </c>
      <c r="C37" s="44">
        <v>5</v>
      </c>
      <c r="D37" s="45">
        <v>0.05</v>
      </c>
      <c r="E37" s="45">
        <v>3.56</v>
      </c>
      <c r="F37" s="45">
        <v>0.07</v>
      </c>
      <c r="G37" s="46">
        <v>32.44</v>
      </c>
      <c r="H37" s="45">
        <v>0.13</v>
      </c>
      <c r="I37" s="47" t="s">
        <v>150</v>
      </c>
    </row>
    <row r="38" spans="1:9" ht="22.5" customHeight="1">
      <c r="A38" s="44">
        <v>2</v>
      </c>
      <c r="B38" s="45" t="s">
        <v>10</v>
      </c>
      <c r="C38" s="44">
        <v>200</v>
      </c>
      <c r="D38" s="44">
        <v>5.58</v>
      </c>
      <c r="E38" s="44">
        <v>6.12</v>
      </c>
      <c r="F38" s="44">
        <v>19.73</v>
      </c>
      <c r="G38" s="41">
        <v>156.08</v>
      </c>
      <c r="H38" s="44">
        <v>0.51</v>
      </c>
      <c r="I38" s="50" t="s">
        <v>181</v>
      </c>
    </row>
    <row r="39" spans="1:9" ht="17.25" customHeight="1">
      <c r="A39" s="44">
        <v>3</v>
      </c>
      <c r="B39" s="45" t="s">
        <v>14</v>
      </c>
      <c r="C39" s="44">
        <v>180</v>
      </c>
      <c r="D39" s="45">
        <v>2.83</v>
      </c>
      <c r="E39" s="45">
        <v>2.95</v>
      </c>
      <c r="F39" s="45">
        <v>23.35</v>
      </c>
      <c r="G39" s="46">
        <v>139</v>
      </c>
      <c r="H39" s="45">
        <v>0.13</v>
      </c>
      <c r="I39" s="47" t="s">
        <v>171</v>
      </c>
    </row>
    <row r="40" spans="1:9" ht="28.5" customHeight="1">
      <c r="A40" s="44">
        <v>4</v>
      </c>
      <c r="B40" s="45" t="s">
        <v>16</v>
      </c>
      <c r="C40" s="44">
        <v>30</v>
      </c>
      <c r="D40" s="45">
        <v>1.87</v>
      </c>
      <c r="E40" s="45">
        <v>0.3</v>
      </c>
      <c r="F40" s="45">
        <v>10.9</v>
      </c>
      <c r="G40" s="45">
        <v>60.5</v>
      </c>
      <c r="H40" s="45">
        <v>0.17</v>
      </c>
      <c r="I40" s="47"/>
    </row>
    <row r="41" spans="1:9" s="31" customFormat="1" ht="17.25" customHeight="1">
      <c r="A41" s="51"/>
      <c r="B41" s="52" t="s">
        <v>71</v>
      </c>
      <c r="C41" s="53">
        <v>415</v>
      </c>
      <c r="D41" s="54">
        <f>SUM(D37:D40)</f>
        <v>10.330000000000002</v>
      </c>
      <c r="E41" s="54">
        <f>SUM(E37:E40)</f>
        <v>12.93</v>
      </c>
      <c r="F41" s="54">
        <f>SUM(F37:F40)</f>
        <v>54.050000000000004</v>
      </c>
      <c r="G41" s="54">
        <f>SUM(G37:G40)</f>
        <v>388.02</v>
      </c>
      <c r="H41" s="54">
        <f>SUM(H37:H40)</f>
        <v>0.9400000000000001</v>
      </c>
      <c r="I41" s="55"/>
    </row>
    <row r="42" spans="1:9" s="31" customFormat="1" ht="17.25" customHeight="1">
      <c r="A42" s="51"/>
      <c r="B42" s="52" t="s">
        <v>17</v>
      </c>
      <c r="C42" s="78"/>
      <c r="D42" s="52"/>
      <c r="E42" s="52"/>
      <c r="F42" s="52"/>
      <c r="G42" s="52"/>
      <c r="H42" s="52"/>
      <c r="I42" s="55"/>
    </row>
    <row r="43" spans="1:9" ht="20.25" customHeight="1">
      <c r="A43" s="44">
        <v>1</v>
      </c>
      <c r="B43" s="45" t="s">
        <v>18</v>
      </c>
      <c r="C43" s="44">
        <v>150</v>
      </c>
      <c r="D43" s="45">
        <v>2.7</v>
      </c>
      <c r="E43" s="45">
        <v>3</v>
      </c>
      <c r="F43" s="45">
        <v>13.05</v>
      </c>
      <c r="G43" s="46">
        <v>90</v>
      </c>
      <c r="H43" s="45">
        <v>0.2</v>
      </c>
      <c r="I43" s="47" t="s">
        <v>154</v>
      </c>
    </row>
    <row r="44" spans="1:9" ht="17.25" customHeight="1">
      <c r="A44" s="73"/>
      <c r="B44" s="74" t="s">
        <v>22</v>
      </c>
      <c r="C44" s="73"/>
      <c r="D44" s="79"/>
      <c r="E44" s="79"/>
      <c r="F44" s="79"/>
      <c r="G44" s="79"/>
      <c r="H44" s="79"/>
      <c r="I44" s="80"/>
    </row>
    <row r="45" spans="1:11" s="148" customFormat="1" ht="30.75" customHeight="1">
      <c r="A45" s="136">
        <v>1</v>
      </c>
      <c r="B45" s="135" t="s">
        <v>302</v>
      </c>
      <c r="C45" s="136">
        <v>40</v>
      </c>
      <c r="D45" s="145">
        <v>0.24</v>
      </c>
      <c r="E45" s="141">
        <v>2.5</v>
      </c>
      <c r="F45" s="141">
        <v>12.7</v>
      </c>
      <c r="G45" s="141">
        <v>48.4</v>
      </c>
      <c r="H45" s="146">
        <v>0.12</v>
      </c>
      <c r="I45" s="139"/>
      <c r="J45" s="147"/>
      <c r="K45" s="147"/>
    </row>
    <row r="46" spans="1:9" ht="35.25" customHeight="1">
      <c r="A46" s="41">
        <v>2</v>
      </c>
      <c r="B46" s="45" t="s">
        <v>24</v>
      </c>
      <c r="C46" s="44">
        <v>200</v>
      </c>
      <c r="D46" s="60">
        <v>5.2</v>
      </c>
      <c r="E46" s="60">
        <v>6.72</v>
      </c>
      <c r="F46" s="60">
        <v>11.46</v>
      </c>
      <c r="G46" s="60">
        <v>134</v>
      </c>
      <c r="H46" s="60">
        <v>7.29</v>
      </c>
      <c r="I46" s="50" t="s">
        <v>155</v>
      </c>
    </row>
    <row r="47" spans="1:9" s="61" customFormat="1" ht="21.75" customHeight="1">
      <c r="A47" s="41">
        <v>3</v>
      </c>
      <c r="B47" s="45" t="s">
        <v>293</v>
      </c>
      <c r="C47" s="44">
        <v>200</v>
      </c>
      <c r="D47" s="45">
        <v>13.3</v>
      </c>
      <c r="E47" s="45">
        <v>13.02</v>
      </c>
      <c r="F47" s="48">
        <v>20.04</v>
      </c>
      <c r="G47" s="46">
        <v>254</v>
      </c>
      <c r="H47" s="45">
        <v>1.36</v>
      </c>
      <c r="I47" s="47" t="s">
        <v>294</v>
      </c>
    </row>
    <row r="48" spans="1:9" ht="21.75" customHeight="1">
      <c r="A48" s="41">
        <v>4</v>
      </c>
      <c r="B48" s="45" t="s">
        <v>178</v>
      </c>
      <c r="C48" s="44">
        <v>150</v>
      </c>
      <c r="D48" s="49">
        <f>'[2]дсад'!D49/1.33</f>
        <v>1.2406015037593983</v>
      </c>
      <c r="E48" s="49">
        <f>'[2]дсад'!E49/1.33</f>
        <v>0.2105263157894737</v>
      </c>
      <c r="F48" s="44">
        <v>7.5</v>
      </c>
      <c r="G48" s="44">
        <v>60.2</v>
      </c>
      <c r="H48" s="44">
        <v>2.27</v>
      </c>
      <c r="I48" s="50" t="s">
        <v>159</v>
      </c>
    </row>
    <row r="49" spans="1:9" ht="17.25" customHeight="1">
      <c r="A49" s="41">
        <v>5</v>
      </c>
      <c r="B49" s="45" t="s">
        <v>38</v>
      </c>
      <c r="C49" s="44">
        <v>25</v>
      </c>
      <c r="D49" s="45">
        <v>1.56</v>
      </c>
      <c r="E49" s="45">
        <v>0.25</v>
      </c>
      <c r="F49" s="45">
        <v>9.1</v>
      </c>
      <c r="G49" s="45">
        <v>50.4</v>
      </c>
      <c r="H49" s="45">
        <v>0.14</v>
      </c>
      <c r="I49" s="47"/>
    </row>
    <row r="50" spans="1:9" ht="17.25" customHeight="1">
      <c r="A50" s="41">
        <v>6</v>
      </c>
      <c r="B50" s="45" t="s">
        <v>39</v>
      </c>
      <c r="C50" s="44">
        <v>25</v>
      </c>
      <c r="D50" s="45">
        <v>1.65</v>
      </c>
      <c r="E50" s="45">
        <v>0.28</v>
      </c>
      <c r="F50" s="45">
        <v>10.25</v>
      </c>
      <c r="G50" s="45">
        <v>51.5</v>
      </c>
      <c r="H50" s="45">
        <v>0.05</v>
      </c>
      <c r="I50" s="47"/>
    </row>
    <row r="51" spans="1:9" s="31" customFormat="1" ht="17.25" customHeight="1">
      <c r="A51" s="51"/>
      <c r="B51" s="52" t="s">
        <v>71</v>
      </c>
      <c r="C51" s="51">
        <f aca="true" t="shared" si="1" ref="C51:H51">SUM(C45:C50)</f>
        <v>640</v>
      </c>
      <c r="D51" s="54">
        <f t="shared" si="1"/>
        <v>23.190601503759396</v>
      </c>
      <c r="E51" s="54">
        <f t="shared" si="1"/>
        <v>22.980526315789472</v>
      </c>
      <c r="F51" s="54">
        <f t="shared" si="1"/>
        <v>71.05000000000001</v>
      </c>
      <c r="G51" s="54">
        <f t="shared" si="1"/>
        <v>598.5</v>
      </c>
      <c r="H51" s="54">
        <f t="shared" si="1"/>
        <v>11.23</v>
      </c>
      <c r="I51" s="55"/>
    </row>
    <row r="52" spans="1:9" s="85" customFormat="1" ht="17.25" customHeight="1">
      <c r="A52" s="72"/>
      <c r="B52" s="83" t="s">
        <v>40</v>
      </c>
      <c r="C52" s="72"/>
      <c r="D52" s="84"/>
      <c r="E52" s="84"/>
      <c r="F52" s="84"/>
      <c r="G52" s="84"/>
      <c r="H52" s="84"/>
      <c r="I52" s="47"/>
    </row>
    <row r="53" spans="1:9" ht="17.25" customHeight="1">
      <c r="A53" s="44">
        <v>1</v>
      </c>
      <c r="B53" s="45" t="s">
        <v>42</v>
      </c>
      <c r="C53" s="44">
        <v>150</v>
      </c>
      <c r="D53" s="44">
        <v>0.38</v>
      </c>
      <c r="E53" s="44">
        <v>0.1</v>
      </c>
      <c r="F53" s="44">
        <v>10.1</v>
      </c>
      <c r="G53" s="44">
        <v>46</v>
      </c>
      <c r="H53" s="60">
        <v>8.2</v>
      </c>
      <c r="I53" s="50" t="s">
        <v>160</v>
      </c>
    </row>
    <row r="54" spans="1:9" ht="17.25" customHeight="1">
      <c r="A54" s="44">
        <v>2</v>
      </c>
      <c r="B54" s="45" t="s">
        <v>45</v>
      </c>
      <c r="C54" s="44">
        <v>50</v>
      </c>
      <c r="D54" s="45">
        <v>3.88</v>
      </c>
      <c r="E54" s="45">
        <v>2.36</v>
      </c>
      <c r="F54" s="45">
        <v>26.85</v>
      </c>
      <c r="G54" s="46">
        <v>151</v>
      </c>
      <c r="H54" s="45">
        <v>0</v>
      </c>
      <c r="I54" s="47" t="s">
        <v>179</v>
      </c>
    </row>
    <row r="55" spans="1:9" ht="24" customHeight="1">
      <c r="A55" s="44">
        <v>3</v>
      </c>
      <c r="B55" s="45" t="s">
        <v>162</v>
      </c>
      <c r="C55" s="44">
        <v>50</v>
      </c>
      <c r="D55" s="45">
        <v>1.2</v>
      </c>
      <c r="E55" s="45">
        <v>0.3</v>
      </c>
      <c r="F55" s="45">
        <v>5.15</v>
      </c>
      <c r="G55" s="46">
        <v>40</v>
      </c>
      <c r="H55" s="45">
        <v>12</v>
      </c>
      <c r="I55" s="47" t="s">
        <v>163</v>
      </c>
    </row>
    <row r="56" spans="1:9" ht="17.25" customHeight="1">
      <c r="A56" s="41"/>
      <c r="B56" s="52" t="s">
        <v>71</v>
      </c>
      <c r="C56" s="51">
        <v>250</v>
      </c>
      <c r="D56" s="52">
        <f>SUM(D53:D55)</f>
        <v>5.46</v>
      </c>
      <c r="E56" s="52">
        <f>SUM(E53:E55)</f>
        <v>2.76</v>
      </c>
      <c r="F56" s="52">
        <f>SUM(F53:F55)</f>
        <v>42.1</v>
      </c>
      <c r="G56" s="52">
        <f>SUM(G53:G55)</f>
        <v>237</v>
      </c>
      <c r="H56" s="52">
        <f>SUM(H53:H55)</f>
        <v>20.2</v>
      </c>
      <c r="I56" s="47"/>
    </row>
    <row r="57" spans="1:9" ht="17.25" customHeight="1">
      <c r="A57" s="44"/>
      <c r="B57" s="52" t="s">
        <v>51</v>
      </c>
      <c r="C57" s="44"/>
      <c r="D57" s="57"/>
      <c r="E57" s="57"/>
      <c r="F57" s="57"/>
      <c r="G57" s="57"/>
      <c r="H57" s="57"/>
      <c r="I57" s="47"/>
    </row>
    <row r="58" spans="1:9" ht="18.75" customHeight="1">
      <c r="A58" s="44">
        <v>1</v>
      </c>
      <c r="B58" s="45" t="s">
        <v>164</v>
      </c>
      <c r="C58" s="44">
        <v>10</v>
      </c>
      <c r="D58" s="45">
        <v>2.32</v>
      </c>
      <c r="E58" s="45">
        <v>2.95</v>
      </c>
      <c r="F58" s="45">
        <v>0</v>
      </c>
      <c r="G58" s="46">
        <v>36</v>
      </c>
      <c r="H58" s="45">
        <v>0.07</v>
      </c>
      <c r="I58" s="47" t="s">
        <v>165</v>
      </c>
    </row>
    <row r="59" spans="1:9" ht="30" customHeight="1">
      <c r="A59" s="71">
        <v>2</v>
      </c>
      <c r="B59" s="45" t="s">
        <v>55</v>
      </c>
      <c r="C59" s="44" t="s">
        <v>107</v>
      </c>
      <c r="D59" s="44">
        <v>14.01</v>
      </c>
      <c r="E59" s="44">
        <v>28.11</v>
      </c>
      <c r="F59" s="72">
        <v>27.45</v>
      </c>
      <c r="G59" s="41">
        <v>412</v>
      </c>
      <c r="H59" s="44">
        <v>0.17</v>
      </c>
      <c r="I59" s="50" t="s">
        <v>159</v>
      </c>
    </row>
    <row r="60" spans="1:9" s="61" customFormat="1" ht="17.25" customHeight="1">
      <c r="A60" s="86">
        <v>3</v>
      </c>
      <c r="B60" s="63" t="s">
        <v>121</v>
      </c>
      <c r="C60" s="64">
        <v>200</v>
      </c>
      <c r="D60" s="63">
        <v>0.12</v>
      </c>
      <c r="E60" s="63">
        <v>0</v>
      </c>
      <c r="F60" s="63">
        <v>12.04</v>
      </c>
      <c r="G60" s="63">
        <v>48.64</v>
      </c>
      <c r="H60" s="63">
        <v>0.08</v>
      </c>
      <c r="I60" s="67" t="s">
        <v>180</v>
      </c>
    </row>
    <row r="61" spans="1:9" ht="17.25" customHeight="1">
      <c r="A61" s="41">
        <v>4</v>
      </c>
      <c r="B61" s="45" t="s">
        <v>38</v>
      </c>
      <c r="C61" s="44">
        <v>30</v>
      </c>
      <c r="D61" s="45">
        <v>1.56</v>
      </c>
      <c r="E61" s="45">
        <v>0.25</v>
      </c>
      <c r="F61" s="45">
        <v>9.1</v>
      </c>
      <c r="G61" s="45">
        <v>50.4</v>
      </c>
      <c r="H61" s="45">
        <v>0.14</v>
      </c>
      <c r="I61" s="47"/>
    </row>
    <row r="62" spans="1:9" ht="17.25" customHeight="1">
      <c r="A62" s="41">
        <v>5</v>
      </c>
      <c r="B62" s="45" t="s">
        <v>39</v>
      </c>
      <c r="C62" s="44">
        <v>30</v>
      </c>
      <c r="D62" s="45">
        <v>1.65</v>
      </c>
      <c r="E62" s="45">
        <v>0.28</v>
      </c>
      <c r="F62" s="45">
        <v>10.25</v>
      </c>
      <c r="G62" s="45">
        <v>51.5</v>
      </c>
      <c r="H62" s="45">
        <v>0.05</v>
      </c>
      <c r="I62" s="47"/>
    </row>
    <row r="63" spans="1:9" ht="17.25" customHeight="1">
      <c r="A63" s="44"/>
      <c r="B63" s="52" t="s">
        <v>71</v>
      </c>
      <c r="C63" s="51">
        <v>450</v>
      </c>
      <c r="D63" s="54">
        <f>SUM(D58:D62)</f>
        <v>19.659999999999997</v>
      </c>
      <c r="E63" s="54">
        <f>SUM(E58:E62)</f>
        <v>31.59</v>
      </c>
      <c r="F63" s="54">
        <f>SUM(F58:F62)</f>
        <v>58.839999999999996</v>
      </c>
      <c r="G63" s="54">
        <f>SUM(G58:G62)</f>
        <v>598.54</v>
      </c>
      <c r="H63" s="54">
        <f>SUM(H58:H62)</f>
        <v>0.51</v>
      </c>
      <c r="I63" s="54"/>
    </row>
    <row r="64" spans="1:9" ht="17.25" customHeight="1">
      <c r="A64" s="51"/>
      <c r="B64" s="52" t="s">
        <v>166</v>
      </c>
      <c r="C64" s="54">
        <f aca="true" t="shared" si="2" ref="C64:H64">C63+C56+C51+C43+C41</f>
        <v>1905</v>
      </c>
      <c r="D64" s="54">
        <f t="shared" si="2"/>
        <v>61.3406015037594</v>
      </c>
      <c r="E64" s="54">
        <f t="shared" si="2"/>
        <v>73.26052631578946</v>
      </c>
      <c r="F64" s="54">
        <f t="shared" si="2"/>
        <v>239.09000000000003</v>
      </c>
      <c r="G64" s="54">
        <f t="shared" si="2"/>
        <v>1912.06</v>
      </c>
      <c r="H64" s="54">
        <f t="shared" si="2"/>
        <v>33.08</v>
      </c>
      <c r="I64" s="55"/>
    </row>
    <row r="65" spans="1:9" s="85" customFormat="1" ht="17.25" customHeight="1">
      <c r="A65" s="72"/>
      <c r="B65" s="83" t="s">
        <v>2</v>
      </c>
      <c r="C65" s="72"/>
      <c r="D65" s="57"/>
      <c r="E65" s="57"/>
      <c r="F65" s="57"/>
      <c r="G65" s="57"/>
      <c r="H65" s="57"/>
      <c r="I65" s="47"/>
    </row>
    <row r="66" spans="1:9" ht="17.25" customHeight="1">
      <c r="A66" s="44"/>
      <c r="B66" s="52" t="s">
        <v>5</v>
      </c>
      <c r="C66" s="44"/>
      <c r="D66" s="57"/>
      <c r="E66" s="57"/>
      <c r="F66" s="57"/>
      <c r="G66" s="57"/>
      <c r="H66" s="57"/>
      <c r="I66" s="47"/>
    </row>
    <row r="67" spans="1:9" ht="17.25" customHeight="1">
      <c r="A67" s="44">
        <v>1</v>
      </c>
      <c r="B67" s="45" t="s">
        <v>167</v>
      </c>
      <c r="C67" s="77" t="s">
        <v>96</v>
      </c>
      <c r="D67" s="45">
        <v>2.32</v>
      </c>
      <c r="E67" s="45">
        <v>2.95</v>
      </c>
      <c r="F67" s="45">
        <v>0.07</v>
      </c>
      <c r="G67" s="46">
        <v>36</v>
      </c>
      <c r="H67" s="45">
        <v>0.07</v>
      </c>
      <c r="I67" s="47" t="s">
        <v>168</v>
      </c>
    </row>
    <row r="68" spans="1:9" ht="31.5" customHeight="1">
      <c r="A68" s="44">
        <v>2</v>
      </c>
      <c r="B68" s="45" t="s">
        <v>169</v>
      </c>
      <c r="C68" s="44" t="s">
        <v>98</v>
      </c>
      <c r="D68" s="45">
        <v>9.68</v>
      </c>
      <c r="E68" s="45">
        <v>14</v>
      </c>
      <c r="F68" s="45">
        <v>45</v>
      </c>
      <c r="G68" s="48">
        <v>331</v>
      </c>
      <c r="H68" s="45">
        <v>0.34</v>
      </c>
      <c r="I68" s="47" t="s">
        <v>170</v>
      </c>
    </row>
    <row r="69" spans="1:9" ht="17.25" customHeight="1">
      <c r="A69" s="44">
        <v>3</v>
      </c>
      <c r="B69" s="45" t="s">
        <v>15</v>
      </c>
      <c r="C69" s="44">
        <v>180</v>
      </c>
      <c r="D69" s="45">
        <v>2.51</v>
      </c>
      <c r="E69" s="45">
        <v>2.87</v>
      </c>
      <c r="F69" s="45">
        <v>17.73</v>
      </c>
      <c r="G69" s="46">
        <v>106.82</v>
      </c>
      <c r="H69" s="45">
        <v>0.05</v>
      </c>
      <c r="I69" s="47" t="s">
        <v>180</v>
      </c>
    </row>
    <row r="70" spans="1:9" ht="28.5" customHeight="1">
      <c r="A70" s="44">
        <v>4</v>
      </c>
      <c r="B70" s="45" t="s">
        <v>16</v>
      </c>
      <c r="C70" s="44">
        <v>30</v>
      </c>
      <c r="D70" s="45">
        <v>1.87</v>
      </c>
      <c r="E70" s="45">
        <v>0.3</v>
      </c>
      <c r="F70" s="45">
        <v>10.9</v>
      </c>
      <c r="G70" s="45">
        <v>60.5</v>
      </c>
      <c r="H70" s="45">
        <v>0.17</v>
      </c>
      <c r="I70" s="47"/>
    </row>
    <row r="71" spans="1:9" s="31" customFormat="1" ht="17.25" customHeight="1">
      <c r="A71" s="51"/>
      <c r="B71" s="52" t="s">
        <v>71</v>
      </c>
      <c r="C71" s="53">
        <v>402</v>
      </c>
      <c r="D71" s="54">
        <f>SUM(D67:D70)</f>
        <v>16.38</v>
      </c>
      <c r="E71" s="54">
        <f>SUM(E67:E70)</f>
        <v>20.12</v>
      </c>
      <c r="F71" s="54">
        <f>SUM(F67:F70)</f>
        <v>73.7</v>
      </c>
      <c r="G71" s="54">
        <f>SUM(G67:G70)</f>
        <v>534.3199999999999</v>
      </c>
      <c r="H71" s="54">
        <f>SUM(H67:H70)</f>
        <v>0.63</v>
      </c>
      <c r="I71" s="55"/>
    </row>
    <row r="72" spans="1:9" ht="17.25" customHeight="1">
      <c r="A72" s="73"/>
      <c r="B72" s="74" t="s">
        <v>17</v>
      </c>
      <c r="C72" s="73"/>
      <c r="D72" s="90"/>
      <c r="E72" s="90"/>
      <c r="F72" s="90"/>
      <c r="G72" s="90"/>
      <c r="H72" s="90"/>
      <c r="I72" s="80"/>
    </row>
    <row r="73" spans="1:9" ht="17.25" customHeight="1">
      <c r="A73" s="44">
        <v>1</v>
      </c>
      <c r="B73" s="45" t="s">
        <v>20</v>
      </c>
      <c r="C73" s="44">
        <v>150</v>
      </c>
      <c r="D73" s="45">
        <v>2.7</v>
      </c>
      <c r="E73" s="45">
        <v>3</v>
      </c>
      <c r="F73" s="45">
        <v>13.05</v>
      </c>
      <c r="G73" s="46">
        <v>90</v>
      </c>
      <c r="H73" s="45">
        <v>0.2</v>
      </c>
      <c r="I73" s="47" t="s">
        <v>154</v>
      </c>
    </row>
    <row r="74" spans="1:9" ht="17.25" customHeight="1">
      <c r="A74" s="41"/>
      <c r="B74" s="38" t="s">
        <v>22</v>
      </c>
      <c r="C74" s="41"/>
      <c r="D74" s="82"/>
      <c r="E74" s="82"/>
      <c r="F74" s="82"/>
      <c r="G74" s="82"/>
      <c r="H74" s="82"/>
      <c r="I74" s="70"/>
    </row>
    <row r="75" spans="1:11" s="148" customFormat="1" ht="30.75" customHeight="1">
      <c r="A75" s="136">
        <v>1</v>
      </c>
      <c r="B75" s="135" t="s">
        <v>302</v>
      </c>
      <c r="C75" s="136">
        <v>40</v>
      </c>
      <c r="D75" s="145">
        <v>0.24</v>
      </c>
      <c r="E75" s="141">
        <v>2.5</v>
      </c>
      <c r="F75" s="141">
        <v>12.7</v>
      </c>
      <c r="G75" s="141">
        <v>48.4</v>
      </c>
      <c r="H75" s="146">
        <v>0.12</v>
      </c>
      <c r="I75" s="139"/>
      <c r="J75" s="147"/>
      <c r="K75" s="147"/>
    </row>
    <row r="76" spans="1:9" ht="35.25" customHeight="1">
      <c r="A76" s="44">
        <v>2</v>
      </c>
      <c r="B76" s="45" t="s">
        <v>184</v>
      </c>
      <c r="C76" s="44" t="s">
        <v>103</v>
      </c>
      <c r="D76" s="57">
        <v>1.54</v>
      </c>
      <c r="E76" s="57">
        <v>4.69</v>
      </c>
      <c r="F76" s="57">
        <v>13.1</v>
      </c>
      <c r="G76" s="57">
        <v>115</v>
      </c>
      <c r="H76" s="57">
        <v>9.36</v>
      </c>
      <c r="I76" s="47" t="s">
        <v>185</v>
      </c>
    </row>
    <row r="77" spans="1:9" s="61" customFormat="1" ht="31.5" customHeight="1">
      <c r="A77" s="64">
        <v>3</v>
      </c>
      <c r="B77" s="63" t="s">
        <v>186</v>
      </c>
      <c r="C77" s="64" t="s">
        <v>187</v>
      </c>
      <c r="D77" s="64">
        <v>10.7</v>
      </c>
      <c r="E77" s="64">
        <v>12.45</v>
      </c>
      <c r="F77" s="91">
        <v>7.52</v>
      </c>
      <c r="G77" s="92">
        <v>186.09</v>
      </c>
      <c r="H77" s="64">
        <v>4.92</v>
      </c>
      <c r="I77" s="93" t="s">
        <v>188</v>
      </c>
    </row>
    <row r="78" spans="1:9" ht="17.25" customHeight="1">
      <c r="A78" s="44">
        <v>4</v>
      </c>
      <c r="B78" s="45" t="s">
        <v>156</v>
      </c>
      <c r="C78" s="44">
        <v>100</v>
      </c>
      <c r="D78" s="45">
        <v>2.62</v>
      </c>
      <c r="E78" s="45">
        <v>3.23</v>
      </c>
      <c r="F78" s="48">
        <v>13.45</v>
      </c>
      <c r="G78" s="46">
        <v>87.16</v>
      </c>
      <c r="H78" s="45">
        <v>1.7</v>
      </c>
      <c r="I78" s="47" t="s">
        <v>157</v>
      </c>
    </row>
    <row r="79" spans="1:9" ht="17.25" customHeight="1">
      <c r="A79" s="44">
        <v>5</v>
      </c>
      <c r="B79" s="45" t="s">
        <v>59</v>
      </c>
      <c r="C79" s="44">
        <v>150</v>
      </c>
      <c r="D79" s="45">
        <v>0.6</v>
      </c>
      <c r="E79" s="45">
        <v>0</v>
      </c>
      <c r="F79" s="45">
        <v>15.8</v>
      </c>
      <c r="G79" s="46">
        <v>67.5</v>
      </c>
      <c r="H79" s="45">
        <v>7.75</v>
      </c>
      <c r="I79" s="47" t="s">
        <v>159</v>
      </c>
    </row>
    <row r="80" spans="1:9" ht="17.25" customHeight="1">
      <c r="A80" s="44">
        <v>6</v>
      </c>
      <c r="B80" s="45" t="s">
        <v>38</v>
      </c>
      <c r="C80" s="44">
        <v>25</v>
      </c>
      <c r="D80" s="45">
        <v>1.56</v>
      </c>
      <c r="E80" s="45">
        <v>0.25</v>
      </c>
      <c r="F80" s="45">
        <v>9.1</v>
      </c>
      <c r="G80" s="45">
        <v>50.4</v>
      </c>
      <c r="H80" s="45">
        <v>0.14</v>
      </c>
      <c r="I80" s="47"/>
    </row>
    <row r="81" spans="1:9" ht="17.25" customHeight="1">
      <c r="A81" s="44">
        <v>7</v>
      </c>
      <c r="B81" s="45" t="s">
        <v>39</v>
      </c>
      <c r="C81" s="44">
        <v>25</v>
      </c>
      <c r="D81" s="45">
        <v>1.65</v>
      </c>
      <c r="E81" s="45">
        <v>0.28</v>
      </c>
      <c r="F81" s="45">
        <v>10.25</v>
      </c>
      <c r="G81" s="45">
        <v>51.5</v>
      </c>
      <c r="H81" s="45">
        <v>0.05</v>
      </c>
      <c r="I81" s="47"/>
    </row>
    <row r="82" spans="1:9" s="31" customFormat="1" ht="17.25" customHeight="1">
      <c r="A82" s="51"/>
      <c r="B82" s="52" t="s">
        <v>71</v>
      </c>
      <c r="C82" s="51">
        <v>625</v>
      </c>
      <c r="D82" s="54">
        <f>SUM(D75:D81)</f>
        <v>18.909999999999997</v>
      </c>
      <c r="E82" s="54">
        <f>SUM(E75:E81)</f>
        <v>23.400000000000002</v>
      </c>
      <c r="F82" s="54">
        <f>SUM(F75:F81)</f>
        <v>81.91999999999999</v>
      </c>
      <c r="G82" s="54">
        <f>SUM(G75:G81)</f>
        <v>606.05</v>
      </c>
      <c r="H82" s="54">
        <f>SUM(H75:H81)</f>
        <v>24.04</v>
      </c>
      <c r="I82" s="55"/>
    </row>
    <row r="83" spans="1:9" ht="17.25" customHeight="1">
      <c r="A83" s="41"/>
      <c r="B83" s="38" t="s">
        <v>40</v>
      </c>
      <c r="C83" s="41"/>
      <c r="D83" s="82"/>
      <c r="E83" s="82"/>
      <c r="F83" s="82"/>
      <c r="G83" s="82"/>
      <c r="H83" s="82"/>
      <c r="I83" s="70"/>
    </row>
    <row r="84" spans="1:9" ht="17.25" customHeight="1">
      <c r="A84" s="44">
        <v>1</v>
      </c>
      <c r="B84" s="45" t="s">
        <v>42</v>
      </c>
      <c r="C84" s="44">
        <v>150</v>
      </c>
      <c r="D84" s="44">
        <v>0.5</v>
      </c>
      <c r="E84" s="44">
        <v>0.1</v>
      </c>
      <c r="F84" s="44">
        <v>10.1</v>
      </c>
      <c r="G84" s="44">
        <v>46</v>
      </c>
      <c r="H84" s="60">
        <v>8.2</v>
      </c>
      <c r="I84" s="50" t="s">
        <v>160</v>
      </c>
    </row>
    <row r="85" spans="1:9" ht="17.25" customHeight="1">
      <c r="A85" s="44">
        <v>2</v>
      </c>
      <c r="B85" s="45" t="s">
        <v>161</v>
      </c>
      <c r="C85" s="44">
        <v>50</v>
      </c>
      <c r="D85" s="68">
        <v>4.5</v>
      </c>
      <c r="E85" s="68">
        <v>7.53</v>
      </c>
      <c r="F85" s="68">
        <v>15.13</v>
      </c>
      <c r="G85" s="69">
        <v>60</v>
      </c>
      <c r="H85" s="68">
        <v>0.07</v>
      </c>
      <c r="I85" s="47"/>
    </row>
    <row r="86" spans="1:9" ht="17.25" customHeight="1">
      <c r="A86" s="44">
        <v>3</v>
      </c>
      <c r="B86" s="45" t="s">
        <v>49</v>
      </c>
      <c r="C86" s="44">
        <v>50</v>
      </c>
      <c r="D86" s="45">
        <v>1.2</v>
      </c>
      <c r="E86" s="45">
        <v>0.3</v>
      </c>
      <c r="F86" s="45">
        <v>3.15</v>
      </c>
      <c r="G86" s="46">
        <v>40</v>
      </c>
      <c r="H86" s="45">
        <v>12</v>
      </c>
      <c r="I86" s="47" t="s">
        <v>163</v>
      </c>
    </row>
    <row r="87" spans="1:9" ht="17.25" customHeight="1">
      <c r="A87" s="44"/>
      <c r="B87" s="52" t="s">
        <v>71</v>
      </c>
      <c r="C87" s="51">
        <v>250</v>
      </c>
      <c r="D87" s="54">
        <f>SUM(D84:D86)</f>
        <v>6.2</v>
      </c>
      <c r="E87" s="54">
        <f>SUM(E84:E86)</f>
        <v>7.93</v>
      </c>
      <c r="F87" s="54">
        <f>SUM(F84:F86)</f>
        <v>28.38</v>
      </c>
      <c r="G87" s="54">
        <f>SUM(G84:G86)</f>
        <v>146</v>
      </c>
      <c r="H87" s="54">
        <f>SUM(H84:H86)</f>
        <v>20.27</v>
      </c>
      <c r="I87" s="47"/>
    </row>
    <row r="88" spans="1:9" ht="17.25" customHeight="1">
      <c r="A88" s="44"/>
      <c r="B88" s="52" t="s">
        <v>51</v>
      </c>
      <c r="C88" s="44"/>
      <c r="D88" s="57"/>
      <c r="E88" s="57"/>
      <c r="F88" s="57"/>
      <c r="G88" s="57"/>
      <c r="H88" s="57"/>
      <c r="I88" s="47"/>
    </row>
    <row r="89" spans="1:9" ht="17.25" customHeight="1">
      <c r="A89" s="44">
        <v>1</v>
      </c>
      <c r="B89" s="45" t="s">
        <v>235</v>
      </c>
      <c r="C89" s="44">
        <v>20</v>
      </c>
      <c r="D89" s="68">
        <v>0.45</v>
      </c>
      <c r="E89" s="68">
        <v>1</v>
      </c>
      <c r="F89" s="68">
        <v>2.54</v>
      </c>
      <c r="G89" s="68">
        <v>26</v>
      </c>
      <c r="H89" s="68">
        <v>1.35</v>
      </c>
      <c r="I89" s="47" t="s">
        <v>205</v>
      </c>
    </row>
    <row r="90" spans="1:9" ht="30" customHeight="1">
      <c r="A90" s="44">
        <v>2</v>
      </c>
      <c r="B90" s="63" t="s">
        <v>295</v>
      </c>
      <c r="C90" s="64" t="s">
        <v>117</v>
      </c>
      <c r="D90" s="45">
        <v>8.87</v>
      </c>
      <c r="E90" s="45">
        <v>2.65</v>
      </c>
      <c r="F90" s="48">
        <v>15.87</v>
      </c>
      <c r="G90" s="46">
        <v>73.55</v>
      </c>
      <c r="H90" s="45">
        <v>0.32</v>
      </c>
      <c r="I90" s="47" t="s">
        <v>206</v>
      </c>
    </row>
    <row r="91" spans="1:9" s="144" customFormat="1" ht="17.25" customHeight="1">
      <c r="A91" s="44">
        <v>3</v>
      </c>
      <c r="B91" s="140" t="s">
        <v>138</v>
      </c>
      <c r="C91" s="77">
        <v>100</v>
      </c>
      <c r="D91" s="141">
        <v>3.68</v>
      </c>
      <c r="E91" s="141">
        <v>3.01</v>
      </c>
      <c r="F91" s="141">
        <v>17.63</v>
      </c>
      <c r="G91" s="142">
        <v>112</v>
      </c>
      <c r="H91" s="141">
        <v>0</v>
      </c>
      <c r="I91" s="143" t="s">
        <v>228</v>
      </c>
    </row>
    <row r="92" spans="1:9" ht="17.25" customHeight="1">
      <c r="A92" s="44">
        <v>4</v>
      </c>
      <c r="B92" s="45" t="s">
        <v>192</v>
      </c>
      <c r="C92" s="44">
        <v>200</v>
      </c>
      <c r="D92" s="45">
        <v>1.36</v>
      </c>
      <c r="E92" s="45">
        <v>0</v>
      </c>
      <c r="F92" s="45">
        <v>29.02</v>
      </c>
      <c r="G92" s="48">
        <v>116.19</v>
      </c>
      <c r="H92" s="45">
        <v>0</v>
      </c>
      <c r="I92" s="47" t="s">
        <v>193</v>
      </c>
    </row>
    <row r="93" spans="1:9" ht="17.25" customHeight="1">
      <c r="A93" s="44">
        <v>5</v>
      </c>
      <c r="B93" s="45" t="s">
        <v>38</v>
      </c>
      <c r="C93" s="44">
        <v>20</v>
      </c>
      <c r="D93" s="45">
        <v>1.25</v>
      </c>
      <c r="E93" s="48">
        <v>0.2</v>
      </c>
      <c r="F93" s="45">
        <v>7.3</v>
      </c>
      <c r="G93" s="48">
        <v>40.3</v>
      </c>
      <c r="H93" s="45">
        <v>0.11</v>
      </c>
      <c r="I93" s="47"/>
    </row>
    <row r="94" spans="1:9" ht="17.25" customHeight="1">
      <c r="A94" s="44">
        <v>6</v>
      </c>
      <c r="B94" s="45" t="s">
        <v>39</v>
      </c>
      <c r="C94" s="44">
        <v>20</v>
      </c>
      <c r="D94" s="45">
        <v>1.65</v>
      </c>
      <c r="E94" s="45">
        <v>0.28</v>
      </c>
      <c r="F94" s="45">
        <v>10.25</v>
      </c>
      <c r="G94" s="45">
        <v>51.5</v>
      </c>
      <c r="H94" s="45">
        <v>0.05</v>
      </c>
      <c r="I94" s="47"/>
    </row>
    <row r="95" spans="1:9" s="31" customFormat="1" ht="19.5" customHeight="1">
      <c r="A95" s="51"/>
      <c r="B95" s="52" t="s">
        <v>71</v>
      </c>
      <c r="C95" s="51">
        <v>450</v>
      </c>
      <c r="D95" s="54">
        <f>SUM(D89:D94)</f>
        <v>17.259999999999998</v>
      </c>
      <c r="E95" s="54">
        <f>SUM(E89:E94)</f>
        <v>7.140000000000001</v>
      </c>
      <c r="F95" s="54">
        <f>SUM(F89:F94)</f>
        <v>82.61</v>
      </c>
      <c r="G95" s="54">
        <f>SUM(G89:G94)</f>
        <v>419.54</v>
      </c>
      <c r="H95" s="54">
        <f>SUM(H89:H94)</f>
        <v>1.8300000000000003</v>
      </c>
      <c r="I95" s="55"/>
    </row>
    <row r="96" spans="1:9" ht="17.25" customHeight="1">
      <c r="A96" s="96"/>
      <c r="B96" s="52" t="s">
        <v>166</v>
      </c>
      <c r="C96" s="51">
        <f aca="true" t="shared" si="3" ref="C96:H96">C95+C87+C82+C73+C71</f>
        <v>1877</v>
      </c>
      <c r="D96" s="54">
        <f t="shared" si="3"/>
        <v>61.44999999999999</v>
      </c>
      <c r="E96" s="54">
        <f t="shared" si="3"/>
        <v>61.59</v>
      </c>
      <c r="F96" s="54">
        <f t="shared" si="3"/>
        <v>279.65999999999997</v>
      </c>
      <c r="G96" s="54">
        <f t="shared" si="3"/>
        <v>1795.9099999999999</v>
      </c>
      <c r="H96" s="54">
        <f t="shared" si="3"/>
        <v>46.970000000000006</v>
      </c>
      <c r="I96" s="55"/>
    </row>
    <row r="97" spans="1:9" ht="17.25" customHeight="1">
      <c r="A97" s="37"/>
      <c r="B97" s="38" t="s">
        <v>3</v>
      </c>
      <c r="C97" s="37"/>
      <c r="D97" s="97"/>
      <c r="E97" s="97"/>
      <c r="F97" s="97"/>
      <c r="G97" s="97"/>
      <c r="H97" s="97"/>
      <c r="I97" s="70"/>
    </row>
    <row r="98" spans="1:9" ht="17.25" customHeight="1">
      <c r="A98" s="37"/>
      <c r="B98" s="38" t="s">
        <v>6</v>
      </c>
      <c r="C98" s="37"/>
      <c r="D98" s="97"/>
      <c r="E98" s="97"/>
      <c r="F98" s="97"/>
      <c r="G98" s="97"/>
      <c r="H98" s="97"/>
      <c r="I98" s="98"/>
    </row>
    <row r="99" spans="1:9" ht="17.25" customHeight="1">
      <c r="A99" s="44">
        <v>1</v>
      </c>
      <c r="B99" s="45" t="s">
        <v>167</v>
      </c>
      <c r="C99" s="77" t="s">
        <v>96</v>
      </c>
      <c r="D99" s="45">
        <v>2.32</v>
      </c>
      <c r="E99" s="45">
        <v>2.95</v>
      </c>
      <c r="F99" s="45">
        <v>0.07</v>
      </c>
      <c r="G99" s="46">
        <v>36</v>
      </c>
      <c r="H99" s="45">
        <v>0.07</v>
      </c>
      <c r="I99" s="47" t="s">
        <v>168</v>
      </c>
    </row>
    <row r="100" spans="1:9" ht="32.25" customHeight="1">
      <c r="A100" s="44">
        <v>2</v>
      </c>
      <c r="B100" s="45" t="s">
        <v>11</v>
      </c>
      <c r="C100" s="44" t="s">
        <v>97</v>
      </c>
      <c r="D100" s="45">
        <v>5.09</v>
      </c>
      <c r="E100" s="45">
        <v>6.51</v>
      </c>
      <c r="F100" s="45">
        <v>27.3</v>
      </c>
      <c r="G100" s="45">
        <v>135.99</v>
      </c>
      <c r="H100" s="45">
        <v>0</v>
      </c>
      <c r="I100" s="47" t="s">
        <v>152</v>
      </c>
    </row>
    <row r="101" spans="1:9" ht="17.25" customHeight="1">
      <c r="A101" s="44">
        <v>3</v>
      </c>
      <c r="B101" s="45" t="s">
        <v>13</v>
      </c>
      <c r="C101" s="44">
        <v>180</v>
      </c>
      <c r="D101" s="68">
        <v>2.09</v>
      </c>
      <c r="E101" s="68">
        <v>1.54</v>
      </c>
      <c r="F101" s="68">
        <v>12.879000000000001</v>
      </c>
      <c r="G101" s="69">
        <v>81</v>
      </c>
      <c r="H101" s="68">
        <v>1.08</v>
      </c>
      <c r="I101" s="47" t="s">
        <v>153</v>
      </c>
    </row>
    <row r="102" spans="1:9" ht="33.75" customHeight="1">
      <c r="A102" s="44">
        <v>4</v>
      </c>
      <c r="B102" s="45" t="s">
        <v>16</v>
      </c>
      <c r="C102" s="44">
        <v>25</v>
      </c>
      <c r="D102" s="45">
        <v>1.56</v>
      </c>
      <c r="E102" s="45">
        <v>0.25</v>
      </c>
      <c r="F102" s="45">
        <v>9.1</v>
      </c>
      <c r="G102" s="45">
        <v>50.4</v>
      </c>
      <c r="H102" s="45">
        <v>0.14</v>
      </c>
      <c r="I102" s="47"/>
    </row>
    <row r="103" spans="1:9" s="31" customFormat="1" ht="15.75" customHeight="1">
      <c r="A103" s="51"/>
      <c r="B103" s="52" t="s">
        <v>71</v>
      </c>
      <c r="C103" s="53">
        <v>422</v>
      </c>
      <c r="D103" s="52">
        <f>SUM(D99:D102)</f>
        <v>11.06</v>
      </c>
      <c r="E103" s="52">
        <f>SUM(E99:E102)</f>
        <v>11.25</v>
      </c>
      <c r="F103" s="52">
        <f>SUM(F99:F102)</f>
        <v>49.349000000000004</v>
      </c>
      <c r="G103" s="52">
        <f>SUM(G99:G102)</f>
        <v>303.39</v>
      </c>
      <c r="H103" s="52">
        <f>SUM(H99:H102)</f>
        <v>1.29</v>
      </c>
      <c r="I103" s="55"/>
    </row>
    <row r="104" spans="1:9" ht="17.25" customHeight="1">
      <c r="A104" s="41"/>
      <c r="B104" s="38" t="s">
        <v>17</v>
      </c>
      <c r="C104" s="41"/>
      <c r="D104" s="82"/>
      <c r="E104" s="82"/>
      <c r="F104" s="82"/>
      <c r="G104" s="82"/>
      <c r="H104" s="82"/>
      <c r="I104" s="70"/>
    </row>
    <row r="105" spans="1:9" ht="20.25" customHeight="1">
      <c r="A105" s="44">
        <v>1</v>
      </c>
      <c r="B105" s="45" t="s">
        <v>20</v>
      </c>
      <c r="C105" s="44">
        <v>150</v>
      </c>
      <c r="D105" s="45">
        <v>2.7</v>
      </c>
      <c r="E105" s="45">
        <v>3</v>
      </c>
      <c r="F105" s="45">
        <v>13.05</v>
      </c>
      <c r="G105" s="46">
        <v>90</v>
      </c>
      <c r="H105" s="45">
        <v>0.2</v>
      </c>
      <c r="I105" s="47" t="s">
        <v>154</v>
      </c>
    </row>
    <row r="106" spans="1:9" ht="17.25" customHeight="1">
      <c r="A106" s="41"/>
      <c r="B106" s="38" t="s">
        <v>23</v>
      </c>
      <c r="C106" s="41"/>
      <c r="D106" s="82"/>
      <c r="E106" s="82"/>
      <c r="F106" s="82"/>
      <c r="G106" s="82"/>
      <c r="H106" s="82"/>
      <c r="I106" s="70"/>
    </row>
    <row r="107" spans="1:11" ht="29.25" customHeight="1">
      <c r="A107" s="44">
        <v>1</v>
      </c>
      <c r="B107" s="45" t="s">
        <v>194</v>
      </c>
      <c r="C107" s="44">
        <v>40</v>
      </c>
      <c r="D107" s="41">
        <v>0.76</v>
      </c>
      <c r="E107" s="41">
        <v>4.05</v>
      </c>
      <c r="F107" s="41">
        <v>5.5</v>
      </c>
      <c r="G107" s="41">
        <v>49.5</v>
      </c>
      <c r="H107" s="81">
        <v>1.44</v>
      </c>
      <c r="I107" s="47" t="s">
        <v>195</v>
      </c>
      <c r="J107" s="59"/>
      <c r="K107" s="59"/>
    </row>
    <row r="108" spans="1:9" ht="35.25" customHeight="1">
      <c r="A108" s="44">
        <v>2</v>
      </c>
      <c r="B108" s="45" t="s">
        <v>196</v>
      </c>
      <c r="C108" s="44" t="s">
        <v>103</v>
      </c>
      <c r="D108" s="68">
        <v>2.93</v>
      </c>
      <c r="E108" s="68">
        <v>5.6</v>
      </c>
      <c r="F108" s="68">
        <v>11.1</v>
      </c>
      <c r="G108" s="68">
        <v>104</v>
      </c>
      <c r="H108" s="68">
        <v>8.12</v>
      </c>
      <c r="I108" s="47" t="s">
        <v>197</v>
      </c>
    </row>
    <row r="109" spans="1:9" s="133" customFormat="1" ht="21.75" customHeight="1">
      <c r="A109" s="44">
        <v>3</v>
      </c>
      <c r="B109" s="45" t="s">
        <v>296</v>
      </c>
      <c r="C109" s="44" t="s">
        <v>288</v>
      </c>
      <c r="D109" s="49">
        <v>6.05</v>
      </c>
      <c r="E109" s="49">
        <v>6.35</v>
      </c>
      <c r="F109" s="49">
        <v>38.8</v>
      </c>
      <c r="G109" s="49">
        <v>105</v>
      </c>
      <c r="H109" s="49">
        <v>1</v>
      </c>
      <c r="I109" s="50" t="s">
        <v>298</v>
      </c>
    </row>
    <row r="110" spans="1:9" ht="17.25" customHeight="1">
      <c r="A110" s="44">
        <v>3</v>
      </c>
      <c r="B110" s="94" t="s">
        <v>207</v>
      </c>
      <c r="C110" s="44">
        <v>100</v>
      </c>
      <c r="D110" s="44">
        <v>2.43</v>
      </c>
      <c r="E110" s="44">
        <v>2.87</v>
      </c>
      <c r="F110" s="72">
        <v>24.5</v>
      </c>
      <c r="G110" s="41">
        <v>133</v>
      </c>
      <c r="H110" s="44">
        <v>0</v>
      </c>
      <c r="I110" s="77" t="s">
        <v>208</v>
      </c>
    </row>
    <row r="111" spans="1:9" ht="21.75" customHeight="1">
      <c r="A111" s="44">
        <v>4</v>
      </c>
      <c r="B111" s="45" t="s">
        <v>36</v>
      </c>
      <c r="C111" s="44">
        <v>150</v>
      </c>
      <c r="D111" s="45">
        <v>0.23</v>
      </c>
      <c r="E111" s="45">
        <v>0</v>
      </c>
      <c r="F111" s="45">
        <v>17</v>
      </c>
      <c r="G111" s="46">
        <v>69</v>
      </c>
      <c r="H111" s="45">
        <v>0.45</v>
      </c>
      <c r="I111" s="47" t="s">
        <v>159</v>
      </c>
    </row>
    <row r="112" spans="1:9" ht="17.25" customHeight="1">
      <c r="A112" s="44">
        <v>5</v>
      </c>
      <c r="B112" s="45" t="s">
        <v>38</v>
      </c>
      <c r="C112" s="44">
        <v>25</v>
      </c>
      <c r="D112" s="45">
        <v>1.56</v>
      </c>
      <c r="E112" s="45">
        <v>0.25</v>
      </c>
      <c r="F112" s="45">
        <v>9.1</v>
      </c>
      <c r="G112" s="45">
        <v>50.4</v>
      </c>
      <c r="H112" s="45">
        <v>0.14</v>
      </c>
      <c r="I112" s="47"/>
    </row>
    <row r="113" spans="1:9" ht="17.25" customHeight="1">
      <c r="A113" s="44">
        <v>6</v>
      </c>
      <c r="B113" s="45" t="s">
        <v>39</v>
      </c>
      <c r="C113" s="44">
        <v>25</v>
      </c>
      <c r="D113" s="45">
        <v>1.65</v>
      </c>
      <c r="E113" s="45">
        <v>0.28</v>
      </c>
      <c r="F113" s="45">
        <v>10.25</v>
      </c>
      <c r="G113" s="45">
        <v>51.5</v>
      </c>
      <c r="H113" s="45">
        <v>0.05</v>
      </c>
      <c r="I113" s="47"/>
    </row>
    <row r="114" spans="1:9" s="31" customFormat="1" ht="17.25" customHeight="1">
      <c r="A114" s="51"/>
      <c r="B114" s="52" t="s">
        <v>71</v>
      </c>
      <c r="C114" s="51">
        <v>630</v>
      </c>
      <c r="D114" s="54">
        <f>SUM(D107:D113)</f>
        <v>15.610000000000001</v>
      </c>
      <c r="E114" s="54">
        <f>SUM(E107:E113)</f>
        <v>19.4</v>
      </c>
      <c r="F114" s="54">
        <f>SUM(F107:F113)</f>
        <v>116.25</v>
      </c>
      <c r="G114" s="54">
        <f>SUM(G107:G113)</f>
        <v>562.4</v>
      </c>
      <c r="H114" s="54">
        <f>SUM(H107:H113)</f>
        <v>11.2</v>
      </c>
      <c r="I114" s="55"/>
    </row>
    <row r="115" spans="1:9" ht="17.25" customHeight="1">
      <c r="A115" s="41"/>
      <c r="B115" s="38" t="s">
        <v>40</v>
      </c>
      <c r="C115" s="41"/>
      <c r="D115" s="82"/>
      <c r="E115" s="82"/>
      <c r="F115" s="82"/>
      <c r="G115" s="82"/>
      <c r="H115" s="82"/>
      <c r="I115" s="99"/>
    </row>
    <row r="116" spans="1:9" ht="17.25" customHeight="1">
      <c r="A116" s="44">
        <v>1</v>
      </c>
      <c r="B116" s="45" t="s">
        <v>42</v>
      </c>
      <c r="C116" s="44">
        <v>150</v>
      </c>
      <c r="D116" s="44">
        <v>0.38</v>
      </c>
      <c r="E116" s="44">
        <v>0.1</v>
      </c>
      <c r="F116" s="44">
        <v>10.1</v>
      </c>
      <c r="G116" s="44">
        <v>46</v>
      </c>
      <c r="H116" s="60">
        <v>8.2</v>
      </c>
      <c r="I116" s="50" t="s">
        <v>160</v>
      </c>
    </row>
    <row r="117" spans="1:9" ht="17.25" customHeight="1">
      <c r="A117" s="44">
        <v>2</v>
      </c>
      <c r="B117" s="45" t="s">
        <v>47</v>
      </c>
      <c r="C117" s="44">
        <v>50</v>
      </c>
      <c r="D117" s="44">
        <v>3.57</v>
      </c>
      <c r="E117" s="44">
        <v>2.65</v>
      </c>
      <c r="F117" s="44">
        <v>31.01</v>
      </c>
      <c r="G117" s="44">
        <v>106</v>
      </c>
      <c r="H117" s="44">
        <v>0.6</v>
      </c>
      <c r="I117" s="47" t="s">
        <v>159</v>
      </c>
    </row>
    <row r="118" spans="1:9" ht="17.25" customHeight="1">
      <c r="A118" s="44">
        <v>3</v>
      </c>
      <c r="B118" s="45" t="s">
        <v>199</v>
      </c>
      <c r="C118" s="44">
        <v>50</v>
      </c>
      <c r="D118" s="44">
        <v>1.2</v>
      </c>
      <c r="E118" s="44">
        <v>0.3</v>
      </c>
      <c r="F118" s="44">
        <v>5.15</v>
      </c>
      <c r="G118" s="44">
        <v>60</v>
      </c>
      <c r="H118" s="44">
        <v>12</v>
      </c>
      <c r="I118" s="47" t="s">
        <v>163</v>
      </c>
    </row>
    <row r="119" spans="1:9" ht="17.25" customHeight="1">
      <c r="A119" s="44"/>
      <c r="B119" s="52" t="s">
        <v>71</v>
      </c>
      <c r="C119" s="51">
        <v>250</v>
      </c>
      <c r="D119" s="54">
        <f>SUM(D116:D118)</f>
        <v>5.1499999999999995</v>
      </c>
      <c r="E119" s="54">
        <f>SUM(E116:E118)</f>
        <v>3.05</v>
      </c>
      <c r="F119" s="54">
        <f>SUM(F116:F118)</f>
        <v>46.26</v>
      </c>
      <c r="G119" s="54">
        <f>SUM(G116:G118)</f>
        <v>212</v>
      </c>
      <c r="H119" s="54">
        <f>SUM(H116:H118)</f>
        <v>20.799999999999997</v>
      </c>
      <c r="I119" s="47"/>
    </row>
    <row r="120" spans="1:9" ht="17.25" customHeight="1">
      <c r="A120" s="41"/>
      <c r="B120" s="38" t="s">
        <v>51</v>
      </c>
      <c r="C120" s="41"/>
      <c r="D120" s="82"/>
      <c r="E120" s="82"/>
      <c r="F120" s="82"/>
      <c r="G120" s="82"/>
      <c r="H120" s="82"/>
      <c r="I120" s="99"/>
    </row>
    <row r="121" spans="1:9" ht="17.25" customHeight="1">
      <c r="A121" s="86">
        <v>1</v>
      </c>
      <c r="B121" s="87" t="s">
        <v>56</v>
      </c>
      <c r="C121" s="88">
        <v>200</v>
      </c>
      <c r="D121" s="88">
        <v>5.58</v>
      </c>
      <c r="E121" s="88">
        <v>12.22</v>
      </c>
      <c r="F121" s="88">
        <v>28.5</v>
      </c>
      <c r="G121" s="88">
        <v>248</v>
      </c>
      <c r="H121" s="88">
        <v>20.4</v>
      </c>
      <c r="I121" s="89" t="s">
        <v>159</v>
      </c>
    </row>
    <row r="122" spans="1:9" ht="22.5" customHeight="1">
      <c r="A122" s="44">
        <v>2</v>
      </c>
      <c r="B122" s="45" t="s">
        <v>35</v>
      </c>
      <c r="C122" s="44">
        <v>200</v>
      </c>
      <c r="D122" s="45">
        <v>0.24</v>
      </c>
      <c r="E122" s="45">
        <v>0.1</v>
      </c>
      <c r="F122" s="45">
        <v>18.33</v>
      </c>
      <c r="G122" s="46">
        <v>100</v>
      </c>
      <c r="H122" s="45">
        <v>15</v>
      </c>
      <c r="I122" s="47" t="s">
        <v>191</v>
      </c>
    </row>
    <row r="123" spans="1:9" ht="17.25" customHeight="1">
      <c r="A123" s="44">
        <v>3</v>
      </c>
      <c r="B123" s="45" t="s">
        <v>38</v>
      </c>
      <c r="C123" s="44">
        <v>25</v>
      </c>
      <c r="D123" s="45">
        <v>1.56</v>
      </c>
      <c r="E123" s="45">
        <v>0.25</v>
      </c>
      <c r="F123" s="45">
        <v>9.1</v>
      </c>
      <c r="G123" s="45">
        <v>50.4</v>
      </c>
      <c r="H123" s="45">
        <v>0.14</v>
      </c>
      <c r="I123" s="47"/>
    </row>
    <row r="124" spans="1:9" ht="17.25" customHeight="1">
      <c r="A124" s="44">
        <v>4</v>
      </c>
      <c r="B124" s="45" t="s">
        <v>39</v>
      </c>
      <c r="C124" s="44">
        <v>25</v>
      </c>
      <c r="D124" s="45">
        <v>1.65</v>
      </c>
      <c r="E124" s="45">
        <v>0.28</v>
      </c>
      <c r="F124" s="45">
        <v>10.25</v>
      </c>
      <c r="G124" s="45">
        <v>51.5</v>
      </c>
      <c r="H124" s="45">
        <v>0.05</v>
      </c>
      <c r="I124" s="47"/>
    </row>
    <row r="125" spans="1:9" s="31" customFormat="1" ht="13.5" customHeight="1">
      <c r="A125" s="51"/>
      <c r="B125" s="52" t="s">
        <v>71</v>
      </c>
      <c r="C125" s="51">
        <v>450</v>
      </c>
      <c r="D125" s="100">
        <f>SUM(D121:D124)</f>
        <v>9.030000000000001</v>
      </c>
      <c r="E125" s="100">
        <f>SUM(E121:E124)</f>
        <v>12.85</v>
      </c>
      <c r="F125" s="100">
        <f>SUM(F121:F124)</f>
        <v>66.18</v>
      </c>
      <c r="G125" s="100">
        <f>SUM(G121:G124)</f>
        <v>449.9</v>
      </c>
      <c r="H125" s="100">
        <f>SUM(H121:H124)</f>
        <v>35.589999999999996</v>
      </c>
      <c r="I125" s="55"/>
    </row>
    <row r="126" spans="1:9" ht="15.75" customHeight="1">
      <c r="A126" s="96"/>
      <c r="B126" s="52" t="s">
        <v>166</v>
      </c>
      <c r="C126" s="51">
        <f aca="true" t="shared" si="4" ref="C126:H126">C125+C119+C114+C105+C103</f>
        <v>1902</v>
      </c>
      <c r="D126" s="101">
        <f t="shared" si="4"/>
        <v>43.550000000000004</v>
      </c>
      <c r="E126" s="101">
        <f t="shared" si="4"/>
        <v>49.55</v>
      </c>
      <c r="F126" s="101">
        <f t="shared" si="4"/>
        <v>291.089</v>
      </c>
      <c r="G126" s="102">
        <f t="shared" si="4"/>
        <v>1617.69</v>
      </c>
      <c r="H126" s="101">
        <f t="shared" si="4"/>
        <v>69.08</v>
      </c>
      <c r="I126" s="55"/>
    </row>
    <row r="127" spans="1:9" ht="17.25" customHeight="1">
      <c r="A127" s="41"/>
      <c r="B127" s="38" t="s">
        <v>4</v>
      </c>
      <c r="C127" s="41"/>
      <c r="D127" s="79"/>
      <c r="E127" s="79"/>
      <c r="F127" s="79"/>
      <c r="G127" s="79"/>
      <c r="H127" s="79"/>
      <c r="I127" s="70"/>
    </row>
    <row r="128" spans="1:9" ht="17.25" customHeight="1">
      <c r="A128" s="44"/>
      <c r="B128" s="52" t="s">
        <v>5</v>
      </c>
      <c r="C128" s="44"/>
      <c r="D128" s="57"/>
      <c r="E128" s="57"/>
      <c r="F128" s="57"/>
      <c r="G128" s="57"/>
      <c r="H128" s="57"/>
      <c r="I128" s="47"/>
    </row>
    <row r="129" spans="1:9" ht="17.25" customHeight="1">
      <c r="A129" s="44">
        <v>1</v>
      </c>
      <c r="B129" s="45" t="s">
        <v>167</v>
      </c>
      <c r="C129" s="77" t="s">
        <v>96</v>
      </c>
      <c r="D129" s="45">
        <v>2.32</v>
      </c>
      <c r="E129" s="45">
        <v>2.95</v>
      </c>
      <c r="F129" s="45">
        <v>0.07</v>
      </c>
      <c r="G129" s="46">
        <v>36</v>
      </c>
      <c r="H129" s="45">
        <v>0.07</v>
      </c>
      <c r="I129" s="47" t="s">
        <v>168</v>
      </c>
    </row>
    <row r="130" spans="1:9" ht="30.75" customHeight="1">
      <c r="A130" s="44">
        <v>2</v>
      </c>
      <c r="B130" s="45" t="s">
        <v>12</v>
      </c>
      <c r="C130" s="44" t="s">
        <v>97</v>
      </c>
      <c r="D130" s="45">
        <v>4.52</v>
      </c>
      <c r="E130" s="45">
        <v>4.2</v>
      </c>
      <c r="F130" s="48">
        <v>25.87</v>
      </c>
      <c r="G130" s="46">
        <v>178.07</v>
      </c>
      <c r="H130" s="45">
        <v>0</v>
      </c>
      <c r="I130" s="47" t="s">
        <v>152</v>
      </c>
    </row>
    <row r="131" spans="1:9" ht="17.25" customHeight="1">
      <c r="A131" s="44">
        <v>3</v>
      </c>
      <c r="B131" s="45" t="s">
        <v>14</v>
      </c>
      <c r="C131" s="44">
        <v>180</v>
      </c>
      <c r="D131" s="45">
        <v>2.51</v>
      </c>
      <c r="E131" s="45">
        <v>2.87</v>
      </c>
      <c r="F131" s="48">
        <v>17.73</v>
      </c>
      <c r="G131" s="46">
        <v>106.82</v>
      </c>
      <c r="H131" s="45">
        <v>0.05</v>
      </c>
      <c r="I131" s="47" t="s">
        <v>180</v>
      </c>
    </row>
    <row r="132" spans="1:9" ht="30" customHeight="1">
      <c r="A132" s="44">
        <v>4</v>
      </c>
      <c r="B132" s="45" t="s">
        <v>16</v>
      </c>
      <c r="C132" s="44">
        <v>20</v>
      </c>
      <c r="D132" s="45">
        <v>1.56</v>
      </c>
      <c r="E132" s="45">
        <v>0.25</v>
      </c>
      <c r="F132" s="45">
        <v>9.1</v>
      </c>
      <c r="G132" s="45">
        <v>50.4</v>
      </c>
      <c r="H132" s="45">
        <v>0.14</v>
      </c>
      <c r="I132" s="47"/>
    </row>
    <row r="133" spans="1:9" s="31" customFormat="1" ht="17.25" customHeight="1">
      <c r="A133" s="51"/>
      <c r="B133" s="52" t="s">
        <v>71</v>
      </c>
      <c r="C133" s="53">
        <v>417</v>
      </c>
      <c r="D133" s="52">
        <f>SUM(D129:D132)</f>
        <v>10.91</v>
      </c>
      <c r="E133" s="52">
        <f>SUM(E129:E132)</f>
        <v>10.27</v>
      </c>
      <c r="F133" s="52">
        <f>SUM(F129:F132)</f>
        <v>52.77</v>
      </c>
      <c r="G133" s="52">
        <f>SUM(G129:G132)</f>
        <v>371.28999999999996</v>
      </c>
      <c r="H133" s="52">
        <f>SUM(H129:H132)</f>
        <v>0.26</v>
      </c>
      <c r="I133" s="55"/>
    </row>
    <row r="134" spans="1:9" ht="17.25" customHeight="1">
      <c r="A134" s="44"/>
      <c r="B134" s="52" t="s">
        <v>17</v>
      </c>
      <c r="C134" s="44"/>
      <c r="D134" s="52"/>
      <c r="E134" s="52"/>
      <c r="F134" s="52"/>
      <c r="G134" s="52"/>
      <c r="H134" s="52"/>
      <c r="I134" s="47"/>
    </row>
    <row r="135" spans="1:9" ht="17.25" customHeight="1">
      <c r="A135" s="44">
        <v>1</v>
      </c>
      <c r="B135" s="45" t="s">
        <v>19</v>
      </c>
      <c r="C135" s="44">
        <v>150</v>
      </c>
      <c r="D135" s="45">
        <v>2.7</v>
      </c>
      <c r="E135" s="45">
        <v>3</v>
      </c>
      <c r="F135" s="45">
        <v>13.05</v>
      </c>
      <c r="G135" s="46">
        <v>90</v>
      </c>
      <c r="H135" s="45">
        <v>0.2</v>
      </c>
      <c r="I135" s="47" t="s">
        <v>154</v>
      </c>
    </row>
    <row r="136" spans="1:9" ht="17.25" customHeight="1">
      <c r="A136" s="44"/>
      <c r="B136" s="52" t="s">
        <v>22</v>
      </c>
      <c r="C136" s="44"/>
      <c r="D136" s="57"/>
      <c r="E136" s="57"/>
      <c r="F136" s="57"/>
      <c r="G136" s="57"/>
      <c r="H136" s="57"/>
      <c r="I136" s="47"/>
    </row>
    <row r="137" spans="1:9" ht="14.25">
      <c r="A137" s="41">
        <v>1</v>
      </c>
      <c r="B137" s="41" t="s">
        <v>72</v>
      </c>
      <c r="C137" s="41">
        <v>40</v>
      </c>
      <c r="D137" s="41">
        <v>0.45</v>
      </c>
      <c r="E137" s="41">
        <v>3.66</v>
      </c>
      <c r="F137" s="41">
        <v>10</v>
      </c>
      <c r="G137" s="41">
        <v>38.4</v>
      </c>
      <c r="H137" s="41">
        <v>0.45</v>
      </c>
      <c r="I137" s="40" t="s">
        <v>159</v>
      </c>
    </row>
    <row r="138" spans="1:9" ht="33" customHeight="1">
      <c r="A138" s="44">
        <v>2</v>
      </c>
      <c r="B138" s="63" t="s">
        <v>276</v>
      </c>
      <c r="C138" s="64" t="s">
        <v>103</v>
      </c>
      <c r="D138" s="63">
        <v>1.67</v>
      </c>
      <c r="E138" s="63">
        <v>7.89</v>
      </c>
      <c r="F138" s="63">
        <v>11.93</v>
      </c>
      <c r="G138" s="63">
        <v>135</v>
      </c>
      <c r="H138" s="63">
        <v>1.1</v>
      </c>
      <c r="I138" s="67" t="s">
        <v>202</v>
      </c>
    </row>
    <row r="139" spans="1:9" ht="15.75" customHeight="1">
      <c r="A139" s="44">
        <v>3</v>
      </c>
      <c r="B139" s="45" t="s">
        <v>28</v>
      </c>
      <c r="C139" s="44">
        <v>180</v>
      </c>
      <c r="D139" s="57">
        <v>8.6</v>
      </c>
      <c r="E139" s="57">
        <v>12.5</v>
      </c>
      <c r="F139" s="57">
        <v>16.9</v>
      </c>
      <c r="G139" s="57">
        <v>234</v>
      </c>
      <c r="H139" s="57">
        <v>2.25</v>
      </c>
      <c r="I139" s="47" t="s">
        <v>198</v>
      </c>
    </row>
    <row r="140" spans="1:9" ht="17.25" customHeight="1">
      <c r="A140" s="64">
        <v>4</v>
      </c>
      <c r="B140" s="63" t="s">
        <v>37</v>
      </c>
      <c r="C140" s="64">
        <v>150</v>
      </c>
      <c r="D140" s="64">
        <v>0.02</v>
      </c>
      <c r="E140" s="91">
        <v>0</v>
      </c>
      <c r="F140" s="64">
        <v>17</v>
      </c>
      <c r="G140" s="91">
        <v>69</v>
      </c>
      <c r="H140" s="64">
        <v>8.48</v>
      </c>
      <c r="I140" s="93" t="s">
        <v>159</v>
      </c>
    </row>
    <row r="141" spans="1:9" ht="17.25" customHeight="1">
      <c r="A141" s="41">
        <v>5</v>
      </c>
      <c r="B141" s="45" t="s">
        <v>38</v>
      </c>
      <c r="C141" s="44">
        <v>25</v>
      </c>
      <c r="D141" s="45">
        <v>1.56</v>
      </c>
      <c r="E141" s="45">
        <v>0.25</v>
      </c>
      <c r="F141" s="45">
        <v>9.1</v>
      </c>
      <c r="G141" s="45">
        <v>50.4</v>
      </c>
      <c r="H141" s="45">
        <v>0.14</v>
      </c>
      <c r="I141" s="47"/>
    </row>
    <row r="142" spans="1:9" ht="17.25" customHeight="1">
      <c r="A142" s="41">
        <v>6</v>
      </c>
      <c r="B142" s="45" t="s">
        <v>39</v>
      </c>
      <c r="C142" s="44">
        <v>25</v>
      </c>
      <c r="D142" s="45">
        <v>1.65</v>
      </c>
      <c r="E142" s="45">
        <v>0.28</v>
      </c>
      <c r="F142" s="45">
        <v>10.25</v>
      </c>
      <c r="G142" s="45">
        <v>51.5</v>
      </c>
      <c r="H142" s="45">
        <v>0.05</v>
      </c>
      <c r="I142" s="47"/>
    </row>
    <row r="143" spans="1:9" s="31" customFormat="1" ht="17.25" customHeight="1">
      <c r="A143" s="51"/>
      <c r="B143" s="52" t="s">
        <v>71</v>
      </c>
      <c r="C143" s="51">
        <v>630</v>
      </c>
      <c r="D143" s="54">
        <f>SUM(D137:D142)</f>
        <v>13.95</v>
      </c>
      <c r="E143" s="54">
        <f>SUM(E137:E142)</f>
        <v>24.580000000000002</v>
      </c>
      <c r="F143" s="54">
        <f>SUM(F137:F142)</f>
        <v>75.17999999999999</v>
      </c>
      <c r="G143" s="54">
        <f>SUM(G137:G142)</f>
        <v>578.3</v>
      </c>
      <c r="H143" s="54">
        <f>SUM(H137:H142)</f>
        <v>12.470000000000002</v>
      </c>
      <c r="I143" s="55"/>
    </row>
    <row r="144" spans="1:9" ht="17.25" customHeight="1">
      <c r="A144" s="41"/>
      <c r="B144" s="38" t="s">
        <v>40</v>
      </c>
      <c r="C144" s="41"/>
      <c r="D144" s="82"/>
      <c r="E144" s="82"/>
      <c r="F144" s="82"/>
      <c r="G144" s="82"/>
      <c r="H144" s="82"/>
      <c r="I144" s="70"/>
    </row>
    <row r="145" spans="1:9" ht="17.25" customHeight="1">
      <c r="A145" s="44">
        <v>1</v>
      </c>
      <c r="B145" s="45" t="s">
        <v>42</v>
      </c>
      <c r="C145" s="44">
        <v>150</v>
      </c>
      <c r="D145" s="44">
        <v>0.38</v>
      </c>
      <c r="E145" s="44">
        <v>0.1</v>
      </c>
      <c r="F145" s="44">
        <v>10.1</v>
      </c>
      <c r="G145" s="44">
        <v>46</v>
      </c>
      <c r="H145" s="60">
        <v>8.2</v>
      </c>
      <c r="I145" s="50" t="s">
        <v>160</v>
      </c>
    </row>
    <row r="146" spans="1:9" ht="21" customHeight="1">
      <c r="A146" s="44">
        <v>2</v>
      </c>
      <c r="B146" s="45" t="s">
        <v>48</v>
      </c>
      <c r="C146" s="44">
        <v>50</v>
      </c>
      <c r="D146" s="45">
        <v>4.9</v>
      </c>
      <c r="E146" s="45">
        <v>7.93</v>
      </c>
      <c r="F146" s="45">
        <v>30.26</v>
      </c>
      <c r="G146" s="46">
        <v>120</v>
      </c>
      <c r="H146" s="45">
        <v>0</v>
      </c>
      <c r="I146" s="47"/>
    </row>
    <row r="147" spans="1:9" ht="21" customHeight="1">
      <c r="A147" s="44">
        <v>3</v>
      </c>
      <c r="B147" s="45" t="s">
        <v>199</v>
      </c>
      <c r="C147" s="44">
        <v>50</v>
      </c>
      <c r="D147" s="45">
        <v>1.2</v>
      </c>
      <c r="E147" s="45">
        <v>0.3</v>
      </c>
      <c r="F147" s="45">
        <v>5.15</v>
      </c>
      <c r="G147" s="46">
        <v>60</v>
      </c>
      <c r="H147" s="45">
        <v>12</v>
      </c>
      <c r="I147" s="47" t="s">
        <v>163</v>
      </c>
    </row>
    <row r="148" spans="1:9" ht="17.25" customHeight="1">
      <c r="A148" s="44"/>
      <c r="B148" s="52" t="s">
        <v>71</v>
      </c>
      <c r="C148" s="51">
        <v>250</v>
      </c>
      <c r="D148" s="54">
        <f>SUM(D145:D147)</f>
        <v>6.48</v>
      </c>
      <c r="E148" s="54">
        <f>SUM(E145:E147)</f>
        <v>8.33</v>
      </c>
      <c r="F148" s="54">
        <f>SUM(F145:F147)</f>
        <v>45.51</v>
      </c>
      <c r="G148" s="54">
        <f>SUM(G145:G147)</f>
        <v>226</v>
      </c>
      <c r="H148" s="54">
        <f>SUM(H145:H147)</f>
        <v>20.2</v>
      </c>
      <c r="I148" s="47"/>
    </row>
    <row r="149" spans="1:9" ht="17.25" customHeight="1">
      <c r="A149" s="37"/>
      <c r="B149" s="38" t="s">
        <v>51</v>
      </c>
      <c r="C149" s="37"/>
      <c r="D149" s="97"/>
      <c r="E149" s="97"/>
      <c r="F149" s="97"/>
      <c r="G149" s="97"/>
      <c r="H149" s="97"/>
      <c r="I149" s="70"/>
    </row>
    <row r="150" spans="1:9" s="61" customFormat="1" ht="18.75" customHeight="1">
      <c r="A150" s="92">
        <v>1</v>
      </c>
      <c r="B150" s="63" t="s">
        <v>86</v>
      </c>
      <c r="C150" s="64">
        <v>50</v>
      </c>
      <c r="D150" s="64">
        <v>0.8</v>
      </c>
      <c r="E150" s="64">
        <v>3.6</v>
      </c>
      <c r="F150" s="64">
        <v>3.44</v>
      </c>
      <c r="G150" s="91">
        <v>48.8</v>
      </c>
      <c r="H150" s="64">
        <v>1.68</v>
      </c>
      <c r="I150" s="93"/>
    </row>
    <row r="151" spans="1:9" ht="32.25" customHeight="1">
      <c r="A151" s="71">
        <v>2</v>
      </c>
      <c r="B151" s="45" t="s">
        <v>200</v>
      </c>
      <c r="C151" s="44" t="s">
        <v>109</v>
      </c>
      <c r="D151" s="46">
        <v>9.81</v>
      </c>
      <c r="E151" s="46">
        <v>16.06</v>
      </c>
      <c r="F151" s="46">
        <v>0.66</v>
      </c>
      <c r="G151" s="46">
        <v>187</v>
      </c>
      <c r="H151" s="46">
        <v>0</v>
      </c>
      <c r="I151" s="47" t="s">
        <v>201</v>
      </c>
    </row>
    <row r="152" spans="1:9" ht="17.25" customHeight="1">
      <c r="A152" s="44">
        <v>3</v>
      </c>
      <c r="B152" s="45" t="s">
        <v>158</v>
      </c>
      <c r="C152" s="44">
        <v>200</v>
      </c>
      <c r="D152" s="45">
        <v>0.3</v>
      </c>
      <c r="E152" s="45">
        <v>0</v>
      </c>
      <c r="F152" s="45">
        <v>22.66</v>
      </c>
      <c r="G152" s="48">
        <v>91.98</v>
      </c>
      <c r="H152" s="45">
        <v>10.6</v>
      </c>
      <c r="I152" s="47" t="s">
        <v>159</v>
      </c>
    </row>
    <row r="153" spans="1:9" ht="17.25" customHeight="1">
      <c r="A153" s="44">
        <v>4</v>
      </c>
      <c r="B153" s="45" t="s">
        <v>38</v>
      </c>
      <c r="C153" s="44">
        <v>25</v>
      </c>
      <c r="D153" s="45">
        <v>1.56</v>
      </c>
      <c r="E153" s="45">
        <v>0.25</v>
      </c>
      <c r="F153" s="45">
        <v>9.1</v>
      </c>
      <c r="G153" s="45">
        <v>50.4</v>
      </c>
      <c r="H153" s="45">
        <v>0.14</v>
      </c>
      <c r="I153" s="47"/>
    </row>
    <row r="154" spans="1:9" ht="17.25" customHeight="1">
      <c r="A154" s="44">
        <v>5</v>
      </c>
      <c r="B154" s="45" t="s">
        <v>39</v>
      </c>
      <c r="C154" s="44">
        <v>25</v>
      </c>
      <c r="D154" s="45">
        <v>1.65</v>
      </c>
      <c r="E154" s="45">
        <v>0.28</v>
      </c>
      <c r="F154" s="45">
        <v>10.25</v>
      </c>
      <c r="G154" s="45">
        <v>51.5</v>
      </c>
      <c r="H154" s="45">
        <v>0.05</v>
      </c>
      <c r="I154" s="47"/>
    </row>
    <row r="155" spans="1:9" s="31" customFormat="1" ht="19.5" customHeight="1">
      <c r="A155" s="51"/>
      <c r="B155" s="52" t="s">
        <v>71</v>
      </c>
      <c r="C155" s="51">
        <v>455</v>
      </c>
      <c r="D155" s="54">
        <f>SUM(D150:D154)</f>
        <v>14.120000000000003</v>
      </c>
      <c r="E155" s="54">
        <f>SUM(E150:E154)</f>
        <v>20.19</v>
      </c>
      <c r="F155" s="54">
        <f>SUM(F150:F154)</f>
        <v>46.11</v>
      </c>
      <c r="G155" s="54">
        <f>SUM(G150:G154)</f>
        <v>429.68</v>
      </c>
      <c r="H155" s="54">
        <f>SUM(H150:H154)</f>
        <v>12.47</v>
      </c>
      <c r="I155" s="55"/>
    </row>
    <row r="156" spans="1:9" ht="21" customHeight="1">
      <c r="A156" s="38"/>
      <c r="B156" s="52" t="s">
        <v>166</v>
      </c>
      <c r="C156" s="51">
        <f aca="true" t="shared" si="5" ref="C156:H156">C155+C148+C143+C135+C133</f>
        <v>1902</v>
      </c>
      <c r="D156" s="54">
        <f t="shared" si="5"/>
        <v>48.16</v>
      </c>
      <c r="E156" s="54">
        <f t="shared" si="5"/>
        <v>66.37</v>
      </c>
      <c r="F156" s="52">
        <f t="shared" si="5"/>
        <v>232.62000000000003</v>
      </c>
      <c r="G156" s="54">
        <f t="shared" si="5"/>
        <v>1695.27</v>
      </c>
      <c r="H156" s="54">
        <f t="shared" si="5"/>
        <v>45.6</v>
      </c>
      <c r="I156" s="55"/>
    </row>
    <row r="157" spans="1:9" ht="17.25" customHeight="1" hidden="1">
      <c r="A157" s="41"/>
      <c r="B157" s="38" t="s">
        <v>211</v>
      </c>
      <c r="C157" s="41"/>
      <c r="D157" s="82"/>
      <c r="E157" s="82"/>
      <c r="F157" s="82"/>
      <c r="G157" s="82"/>
      <c r="H157" s="82"/>
      <c r="I157" s="70"/>
    </row>
    <row r="158" spans="1:9" s="31" customFormat="1" ht="18.75" customHeight="1">
      <c r="A158" s="51"/>
      <c r="B158" s="52" t="s">
        <v>211</v>
      </c>
      <c r="C158" s="51"/>
      <c r="D158" s="52"/>
      <c r="E158" s="52"/>
      <c r="F158" s="83"/>
      <c r="G158" s="103"/>
      <c r="H158" s="52"/>
      <c r="I158" s="55"/>
    </row>
    <row r="159" spans="1:9" ht="18" customHeight="1">
      <c r="A159" s="73"/>
      <c r="B159" s="74" t="s">
        <v>5</v>
      </c>
      <c r="C159" s="73"/>
      <c r="D159" s="79"/>
      <c r="E159" s="79"/>
      <c r="F159" s="79"/>
      <c r="G159" s="79"/>
      <c r="H159" s="79"/>
      <c r="I159" s="80"/>
    </row>
    <row r="160" spans="1:9" ht="17.25" customHeight="1">
      <c r="A160" s="44">
        <v>1</v>
      </c>
      <c r="B160" s="45" t="s">
        <v>167</v>
      </c>
      <c r="C160" s="77" t="s">
        <v>96</v>
      </c>
      <c r="D160" s="45">
        <v>2.32</v>
      </c>
      <c r="E160" s="45">
        <v>2.95</v>
      </c>
      <c r="F160" s="45">
        <v>0.07</v>
      </c>
      <c r="G160" s="46">
        <v>36</v>
      </c>
      <c r="H160" s="45">
        <v>0.07</v>
      </c>
      <c r="I160" s="47" t="s">
        <v>168</v>
      </c>
    </row>
    <row r="161" spans="1:9" ht="30" customHeight="1">
      <c r="A161" s="44">
        <v>2</v>
      </c>
      <c r="B161" s="45" t="s">
        <v>151</v>
      </c>
      <c r="C161" s="44" t="s">
        <v>97</v>
      </c>
      <c r="D161" s="45">
        <v>4.4</v>
      </c>
      <c r="E161" s="45">
        <v>4.06</v>
      </c>
      <c r="F161" s="45">
        <v>31.9</v>
      </c>
      <c r="G161" s="46">
        <v>182</v>
      </c>
      <c r="H161" s="45">
        <v>0</v>
      </c>
      <c r="I161" s="47" t="s">
        <v>152</v>
      </c>
    </row>
    <row r="162" spans="1:9" ht="17.25" customHeight="1">
      <c r="A162" s="44">
        <v>3</v>
      </c>
      <c r="B162" s="45" t="s">
        <v>15</v>
      </c>
      <c r="C162" s="44">
        <v>180</v>
      </c>
      <c r="D162" s="45">
        <v>2.51</v>
      </c>
      <c r="E162" s="45">
        <v>2.87</v>
      </c>
      <c r="F162" s="45">
        <v>17.73</v>
      </c>
      <c r="G162" s="46">
        <v>106.82</v>
      </c>
      <c r="H162" s="45">
        <v>0.05</v>
      </c>
      <c r="I162" s="47" t="s">
        <v>180</v>
      </c>
    </row>
    <row r="163" spans="1:9" ht="33.75" customHeight="1">
      <c r="A163" s="44">
        <v>4</v>
      </c>
      <c r="B163" s="45" t="s">
        <v>16</v>
      </c>
      <c r="C163" s="44">
        <v>25</v>
      </c>
      <c r="D163" s="45">
        <v>1.56</v>
      </c>
      <c r="E163" s="45">
        <v>0.25</v>
      </c>
      <c r="F163" s="45">
        <v>9.1</v>
      </c>
      <c r="G163" s="45">
        <v>50.4</v>
      </c>
      <c r="H163" s="45">
        <v>0.14</v>
      </c>
      <c r="I163" s="47"/>
    </row>
    <row r="164" spans="1:9" s="31" customFormat="1" ht="17.25" customHeight="1">
      <c r="A164" s="44"/>
      <c r="B164" s="52" t="s">
        <v>71</v>
      </c>
      <c r="C164" s="53">
        <v>422</v>
      </c>
      <c r="D164" s="54">
        <f>SUM(D160:D163)</f>
        <v>10.790000000000001</v>
      </c>
      <c r="E164" s="54">
        <f>SUM(E160:E163)</f>
        <v>10.129999999999999</v>
      </c>
      <c r="F164" s="54">
        <f>SUM(F160:F163)</f>
        <v>58.800000000000004</v>
      </c>
      <c r="G164" s="54">
        <f>SUM(G160:G163)</f>
        <v>375.21999999999997</v>
      </c>
      <c r="H164" s="54">
        <f>SUM(H160:H163)</f>
        <v>0.26</v>
      </c>
      <c r="I164" s="55"/>
    </row>
    <row r="165" spans="1:9" ht="17.25" customHeight="1">
      <c r="A165" s="44"/>
      <c r="B165" s="52" t="s">
        <v>17</v>
      </c>
      <c r="C165" s="44"/>
      <c r="D165" s="52"/>
      <c r="E165" s="52"/>
      <c r="F165" s="52"/>
      <c r="G165" s="52"/>
      <c r="H165" s="52"/>
      <c r="I165" s="47"/>
    </row>
    <row r="166" spans="1:9" ht="18.75" customHeight="1">
      <c r="A166" s="44">
        <v>1</v>
      </c>
      <c r="B166" s="45" t="s">
        <v>20</v>
      </c>
      <c r="C166" s="44">
        <v>150</v>
      </c>
      <c r="D166" s="45">
        <v>2.7</v>
      </c>
      <c r="E166" s="45">
        <v>3</v>
      </c>
      <c r="F166" s="45">
        <v>13.05</v>
      </c>
      <c r="G166" s="46">
        <v>90</v>
      </c>
      <c r="H166" s="45">
        <v>0.2</v>
      </c>
      <c r="I166" s="47" t="s">
        <v>154</v>
      </c>
    </row>
    <row r="167" spans="1:9" ht="17.25" customHeight="1">
      <c r="A167" s="41"/>
      <c r="B167" s="52" t="s">
        <v>22</v>
      </c>
      <c r="C167" s="44"/>
      <c r="D167" s="57"/>
      <c r="E167" s="57"/>
      <c r="F167" s="57"/>
      <c r="G167" s="57"/>
      <c r="H167" s="57"/>
      <c r="I167" s="47"/>
    </row>
    <row r="168" spans="1:9" ht="30" customHeight="1">
      <c r="A168" s="44">
        <v>1</v>
      </c>
      <c r="B168" s="45" t="s">
        <v>212</v>
      </c>
      <c r="C168" s="44">
        <v>40</v>
      </c>
      <c r="D168" s="41">
        <v>0.48</v>
      </c>
      <c r="E168" s="41">
        <v>0.16</v>
      </c>
      <c r="F168" s="41">
        <v>23.16</v>
      </c>
      <c r="G168" s="41">
        <v>88</v>
      </c>
      <c r="H168" s="81">
        <v>0.9</v>
      </c>
      <c r="I168" s="47" t="s">
        <v>159</v>
      </c>
    </row>
    <row r="169" spans="1:11" s="61" customFormat="1" ht="33.75" customHeight="1">
      <c r="A169" s="44">
        <v>2</v>
      </c>
      <c r="B169" s="45" t="s">
        <v>213</v>
      </c>
      <c r="C169" s="44">
        <v>200</v>
      </c>
      <c r="D169" s="45">
        <v>4.38</v>
      </c>
      <c r="E169" s="45">
        <v>4.22</v>
      </c>
      <c r="F169" s="48">
        <v>14.06</v>
      </c>
      <c r="G169" s="46">
        <v>127.8</v>
      </c>
      <c r="H169" s="45">
        <v>4.66</v>
      </c>
      <c r="I169" s="47" t="s">
        <v>214</v>
      </c>
      <c r="J169" s="104"/>
      <c r="K169" s="104"/>
    </row>
    <row r="170" spans="1:9" s="133" customFormat="1" ht="22.5" customHeight="1">
      <c r="A170" s="44">
        <v>3</v>
      </c>
      <c r="B170" s="45" t="s">
        <v>174</v>
      </c>
      <c r="C170" s="44" t="s">
        <v>106</v>
      </c>
      <c r="D170" s="57">
        <v>15.42</v>
      </c>
      <c r="E170" s="57">
        <v>12.41</v>
      </c>
      <c r="F170" s="57">
        <v>3.96</v>
      </c>
      <c r="G170" s="82">
        <v>189</v>
      </c>
      <c r="H170" s="57">
        <v>0.6</v>
      </c>
      <c r="I170" s="47" t="s">
        <v>175</v>
      </c>
    </row>
    <row r="171" spans="1:9" s="133" customFormat="1" ht="22.5" customHeight="1">
      <c r="A171" s="44">
        <v>4</v>
      </c>
      <c r="B171" s="45" t="s">
        <v>176</v>
      </c>
      <c r="C171" s="44">
        <v>100</v>
      </c>
      <c r="D171" s="45">
        <v>3.05</v>
      </c>
      <c r="E171" s="45">
        <v>3.34</v>
      </c>
      <c r="F171" s="45">
        <v>13.69</v>
      </c>
      <c r="G171" s="46">
        <v>97.09</v>
      </c>
      <c r="H171" s="45">
        <v>0</v>
      </c>
      <c r="I171" s="47" t="s">
        <v>177</v>
      </c>
    </row>
    <row r="172" spans="1:9" ht="21" customHeight="1">
      <c r="A172" s="44">
        <v>5</v>
      </c>
      <c r="B172" s="63" t="s">
        <v>215</v>
      </c>
      <c r="C172" s="44">
        <v>150</v>
      </c>
      <c r="D172" s="44">
        <v>0.12</v>
      </c>
      <c r="E172" s="72">
        <v>0</v>
      </c>
      <c r="F172" s="44">
        <v>11.24</v>
      </c>
      <c r="G172" s="72">
        <v>45.48</v>
      </c>
      <c r="H172" s="44">
        <v>0.48</v>
      </c>
      <c r="I172" s="93" t="s">
        <v>216</v>
      </c>
    </row>
    <row r="173" spans="1:9" ht="17.25" customHeight="1">
      <c r="A173" s="44">
        <v>6</v>
      </c>
      <c r="B173" s="45" t="s">
        <v>38</v>
      </c>
      <c r="C173" s="44">
        <v>25</v>
      </c>
      <c r="D173" s="45">
        <v>1.56</v>
      </c>
      <c r="E173" s="45">
        <v>0.25</v>
      </c>
      <c r="F173" s="45">
        <v>9.1</v>
      </c>
      <c r="G173" s="45">
        <v>50.4</v>
      </c>
      <c r="H173" s="45">
        <v>0.14</v>
      </c>
      <c r="I173" s="47"/>
    </row>
    <row r="174" spans="1:9" ht="17.25" customHeight="1">
      <c r="A174" s="44">
        <v>7</v>
      </c>
      <c r="B174" s="45" t="s">
        <v>39</v>
      </c>
      <c r="C174" s="44">
        <v>25</v>
      </c>
      <c r="D174" s="45">
        <v>1.65</v>
      </c>
      <c r="E174" s="45">
        <v>0.28</v>
      </c>
      <c r="F174" s="45">
        <v>10.25</v>
      </c>
      <c r="G174" s="45">
        <v>51.5</v>
      </c>
      <c r="H174" s="45">
        <v>0.05</v>
      </c>
      <c r="I174" s="47"/>
    </row>
    <row r="175" spans="1:9" s="31" customFormat="1" ht="17.25" customHeight="1">
      <c r="A175" s="44"/>
      <c r="B175" s="52" t="s">
        <v>71</v>
      </c>
      <c r="C175" s="51">
        <v>650</v>
      </c>
      <c r="D175" s="54">
        <f>SUM(D168:D174)</f>
        <v>26.66</v>
      </c>
      <c r="E175" s="54">
        <f>SUM(E168:E174)</f>
        <v>20.66</v>
      </c>
      <c r="F175" s="54">
        <f>SUM(F168:F174)</f>
        <v>85.46</v>
      </c>
      <c r="G175" s="54">
        <f>SUM(G168:G174)</f>
        <v>649.27</v>
      </c>
      <c r="H175" s="54">
        <f>SUM(H168:H174)</f>
        <v>6.83</v>
      </c>
      <c r="I175" s="55"/>
    </row>
    <row r="176" spans="1:9" ht="17.25" customHeight="1">
      <c r="A176" s="44"/>
      <c r="B176" s="74" t="s">
        <v>40</v>
      </c>
      <c r="C176" s="73"/>
      <c r="D176" s="79"/>
      <c r="E176" s="79"/>
      <c r="F176" s="79"/>
      <c r="G176" s="79"/>
      <c r="H176" s="79"/>
      <c r="I176" s="80"/>
    </row>
    <row r="177" spans="1:9" ht="17.25" customHeight="1">
      <c r="A177" s="44">
        <v>1</v>
      </c>
      <c r="B177" s="45" t="s">
        <v>42</v>
      </c>
      <c r="C177" s="44">
        <v>150</v>
      </c>
      <c r="D177" s="44">
        <v>0.5</v>
      </c>
      <c r="E177" s="44">
        <v>0.1</v>
      </c>
      <c r="F177" s="44">
        <v>10.1</v>
      </c>
      <c r="G177" s="44">
        <v>46</v>
      </c>
      <c r="H177" s="60">
        <v>8.2</v>
      </c>
      <c r="I177" s="50" t="s">
        <v>160</v>
      </c>
    </row>
    <row r="178" spans="1:9" ht="17.25" customHeight="1">
      <c r="A178" s="44">
        <v>2</v>
      </c>
      <c r="B178" s="45" t="s">
        <v>161</v>
      </c>
      <c r="C178" s="44">
        <v>50</v>
      </c>
      <c r="D178" s="68">
        <v>3.5</v>
      </c>
      <c r="E178" s="68">
        <v>7.53</v>
      </c>
      <c r="F178" s="68">
        <v>15.13</v>
      </c>
      <c r="G178" s="69">
        <v>60</v>
      </c>
      <c r="H178" s="68">
        <v>0.07</v>
      </c>
      <c r="I178" s="47"/>
    </row>
    <row r="179" spans="1:9" ht="17.25" customHeight="1">
      <c r="A179" s="44">
        <v>3</v>
      </c>
      <c r="B179" s="45" t="s">
        <v>199</v>
      </c>
      <c r="C179" s="44">
        <v>50</v>
      </c>
      <c r="D179" s="45">
        <v>1.2</v>
      </c>
      <c r="E179" s="45">
        <v>0.3</v>
      </c>
      <c r="F179" s="45">
        <v>5.15</v>
      </c>
      <c r="G179" s="45">
        <v>60</v>
      </c>
      <c r="H179" s="45">
        <v>12</v>
      </c>
      <c r="I179" s="47" t="s">
        <v>163</v>
      </c>
    </row>
    <row r="180" spans="1:13" ht="17.25" customHeight="1">
      <c r="A180" s="41"/>
      <c r="B180" s="52" t="s">
        <v>71</v>
      </c>
      <c r="C180" s="51">
        <v>250</v>
      </c>
      <c r="D180" s="54">
        <f>SUM(D177:D179)</f>
        <v>5.2</v>
      </c>
      <c r="E180" s="54">
        <f>SUM(E177:E179)</f>
        <v>7.93</v>
      </c>
      <c r="F180" s="54">
        <f>SUM(F177:F179)</f>
        <v>30.380000000000003</v>
      </c>
      <c r="G180" s="54">
        <f>SUM(G177:G179)</f>
        <v>166</v>
      </c>
      <c r="H180" s="54">
        <f>SUM(H177:H179)</f>
        <v>20.27</v>
      </c>
      <c r="I180" s="47"/>
      <c r="J180" s="105"/>
      <c r="K180" s="105"/>
      <c r="L180" s="105"/>
      <c r="M180" s="105"/>
    </row>
    <row r="181" spans="1:9" ht="17.25" customHeight="1">
      <c r="A181" s="44"/>
      <c r="B181" s="52" t="s">
        <v>51</v>
      </c>
      <c r="C181" s="44"/>
      <c r="D181" s="45"/>
      <c r="E181" s="45"/>
      <c r="F181" s="48"/>
      <c r="G181" s="46"/>
      <c r="H181" s="45"/>
      <c r="I181" s="47"/>
    </row>
    <row r="182" spans="1:11" ht="18.75" customHeight="1">
      <c r="A182" s="44">
        <v>1</v>
      </c>
      <c r="B182" s="45" t="s">
        <v>87</v>
      </c>
      <c r="C182" s="44">
        <v>30</v>
      </c>
      <c r="D182" s="46">
        <v>0</v>
      </c>
      <c r="E182" s="45">
        <v>0</v>
      </c>
      <c r="F182" s="45">
        <v>2.7</v>
      </c>
      <c r="G182" s="45">
        <v>15.6</v>
      </c>
      <c r="H182" s="45">
        <v>1.8</v>
      </c>
      <c r="I182" s="47" t="s">
        <v>159</v>
      </c>
      <c r="J182" s="59"/>
      <c r="K182" s="59"/>
    </row>
    <row r="183" spans="1:9" ht="30" customHeight="1">
      <c r="A183" s="44">
        <v>2</v>
      </c>
      <c r="B183" s="58" t="s">
        <v>277</v>
      </c>
      <c r="C183" s="92" t="s">
        <v>117</v>
      </c>
      <c r="D183" s="65">
        <v>8.69</v>
      </c>
      <c r="E183" s="65">
        <v>1.65</v>
      </c>
      <c r="F183" s="65">
        <v>2.29</v>
      </c>
      <c r="G183" s="65">
        <v>69</v>
      </c>
      <c r="H183" s="65">
        <v>0.43</v>
      </c>
      <c r="I183" s="70" t="s">
        <v>278</v>
      </c>
    </row>
    <row r="184" spans="1:9" ht="15" customHeight="1">
      <c r="A184" s="44">
        <v>3</v>
      </c>
      <c r="B184" s="94" t="s">
        <v>189</v>
      </c>
      <c r="C184" s="44">
        <v>100</v>
      </c>
      <c r="D184" s="45">
        <v>2.13</v>
      </c>
      <c r="E184" s="45">
        <v>4.04</v>
      </c>
      <c r="F184" s="45">
        <v>15.53</v>
      </c>
      <c r="G184" s="46">
        <v>106.97</v>
      </c>
      <c r="H184" s="45">
        <v>8</v>
      </c>
      <c r="I184" s="95" t="s">
        <v>190</v>
      </c>
    </row>
    <row r="185" spans="1:9" ht="18" customHeight="1">
      <c r="A185" s="44">
        <v>4</v>
      </c>
      <c r="B185" s="45" t="s">
        <v>92</v>
      </c>
      <c r="C185" s="44">
        <v>200</v>
      </c>
      <c r="D185" s="45">
        <v>0.09</v>
      </c>
      <c r="E185" s="45">
        <v>0</v>
      </c>
      <c r="F185" s="45">
        <v>22.26</v>
      </c>
      <c r="G185" s="45">
        <v>89.4</v>
      </c>
      <c r="H185" s="45">
        <v>0.08</v>
      </c>
      <c r="I185" s="47" t="s">
        <v>240</v>
      </c>
    </row>
    <row r="186" spans="1:9" ht="17.25" customHeight="1">
      <c r="A186" s="44">
        <v>5</v>
      </c>
      <c r="B186" s="45" t="s">
        <v>38</v>
      </c>
      <c r="C186" s="44">
        <v>30</v>
      </c>
      <c r="D186" s="45">
        <v>1.56</v>
      </c>
      <c r="E186" s="45">
        <v>0.25</v>
      </c>
      <c r="F186" s="45">
        <v>9.1</v>
      </c>
      <c r="G186" s="45">
        <v>50.4</v>
      </c>
      <c r="H186" s="45">
        <v>0.14</v>
      </c>
      <c r="I186" s="47"/>
    </row>
    <row r="187" spans="1:9" s="31" customFormat="1" ht="19.5" customHeight="1">
      <c r="A187" s="44"/>
      <c r="B187" s="52" t="s">
        <v>71</v>
      </c>
      <c r="C187" s="51">
        <v>450</v>
      </c>
      <c r="D187" s="54">
        <f>SUM(D182:D186)</f>
        <v>12.47</v>
      </c>
      <c r="E187" s="54">
        <f>SUM(E182:E186)</f>
        <v>5.9399999999999995</v>
      </c>
      <c r="F187" s="54">
        <f>SUM(F182:F186)</f>
        <v>51.88</v>
      </c>
      <c r="G187" s="54">
        <f>SUM(G182:G186)</f>
        <v>331.37</v>
      </c>
      <c r="H187" s="54">
        <f>SUM(H182:H186)</f>
        <v>10.450000000000001</v>
      </c>
      <c r="I187" s="55"/>
    </row>
    <row r="188" spans="1:10" ht="21" customHeight="1">
      <c r="A188" s="38"/>
      <c r="B188" s="52" t="s">
        <v>166</v>
      </c>
      <c r="C188" s="102">
        <f aca="true" t="shared" si="6" ref="C188:H188">C187+C180+C175+C166+C164</f>
        <v>1922</v>
      </c>
      <c r="D188" s="102">
        <f t="shared" si="6"/>
        <v>57.82</v>
      </c>
      <c r="E188" s="102">
        <f t="shared" si="6"/>
        <v>47.66</v>
      </c>
      <c r="F188" s="102">
        <f t="shared" si="6"/>
        <v>239.57000000000002</v>
      </c>
      <c r="G188" s="102">
        <f t="shared" si="6"/>
        <v>1611.86</v>
      </c>
      <c r="H188" s="102">
        <f t="shared" si="6"/>
        <v>38.01</v>
      </c>
      <c r="I188" s="55"/>
      <c r="J188" s="106"/>
    </row>
    <row r="189" spans="1:9" ht="17.25" customHeight="1">
      <c r="A189" s="51"/>
      <c r="B189" s="38" t="s">
        <v>221</v>
      </c>
      <c r="C189" s="41"/>
      <c r="D189" s="82"/>
      <c r="E189" s="82"/>
      <c r="F189" s="82"/>
      <c r="G189" s="82"/>
      <c r="H189" s="82"/>
      <c r="I189" s="70"/>
    </row>
    <row r="190" spans="1:9" ht="17.25" customHeight="1">
      <c r="A190" s="41"/>
      <c r="B190" s="38" t="s">
        <v>5</v>
      </c>
      <c r="C190" s="41"/>
      <c r="D190" s="82"/>
      <c r="E190" s="82"/>
      <c r="F190" s="82"/>
      <c r="G190" s="82"/>
      <c r="H190" s="82"/>
      <c r="I190" s="70"/>
    </row>
    <row r="191" spans="1:9" ht="17.25" customHeight="1">
      <c r="A191" s="44">
        <v>1</v>
      </c>
      <c r="B191" s="45" t="s">
        <v>149</v>
      </c>
      <c r="C191" s="44">
        <v>5</v>
      </c>
      <c r="D191" s="45">
        <v>0.05</v>
      </c>
      <c r="E191" s="45">
        <v>3.56</v>
      </c>
      <c r="F191" s="45">
        <v>0.07</v>
      </c>
      <c r="G191" s="46">
        <v>32.44</v>
      </c>
      <c r="H191" s="45">
        <v>0.13</v>
      </c>
      <c r="I191" s="47" t="s">
        <v>150</v>
      </c>
    </row>
    <row r="192" spans="1:9" ht="20.25" customHeight="1">
      <c r="A192" s="41">
        <v>2</v>
      </c>
      <c r="B192" s="45" t="s">
        <v>69</v>
      </c>
      <c r="C192" s="44">
        <v>200</v>
      </c>
      <c r="D192" s="45">
        <v>5.58</v>
      </c>
      <c r="E192" s="45">
        <v>5.25</v>
      </c>
      <c r="F192" s="48">
        <v>18.84</v>
      </c>
      <c r="G192" s="46">
        <v>145</v>
      </c>
      <c r="H192" s="45">
        <v>1.23</v>
      </c>
      <c r="I192" s="47" t="s">
        <v>248</v>
      </c>
    </row>
    <row r="193" spans="1:9" ht="17.25" customHeight="1">
      <c r="A193" s="64">
        <v>3</v>
      </c>
      <c r="B193" s="45" t="s">
        <v>13</v>
      </c>
      <c r="C193" s="44">
        <v>180</v>
      </c>
      <c r="D193" s="68">
        <v>2.79</v>
      </c>
      <c r="E193" s="68">
        <v>1.54</v>
      </c>
      <c r="F193" s="68">
        <v>12.879000000000001</v>
      </c>
      <c r="G193" s="68">
        <v>81</v>
      </c>
      <c r="H193" s="68">
        <v>1.08</v>
      </c>
      <c r="I193" s="47" t="s">
        <v>153</v>
      </c>
    </row>
    <row r="194" spans="1:9" ht="28.5" customHeight="1">
      <c r="A194" s="41">
        <v>4</v>
      </c>
      <c r="B194" s="45" t="s">
        <v>16</v>
      </c>
      <c r="C194" s="44">
        <v>30</v>
      </c>
      <c r="D194" s="45">
        <v>1.56</v>
      </c>
      <c r="E194" s="48">
        <v>0.25</v>
      </c>
      <c r="F194" s="45">
        <v>9.1</v>
      </c>
      <c r="G194" s="48">
        <v>50.4</v>
      </c>
      <c r="H194" s="45">
        <v>0.14</v>
      </c>
      <c r="I194" s="47"/>
    </row>
    <row r="195" spans="1:9" s="31" customFormat="1" ht="17.25" customHeight="1">
      <c r="A195" s="44"/>
      <c r="B195" s="52" t="s">
        <v>71</v>
      </c>
      <c r="C195" s="53">
        <v>415</v>
      </c>
      <c r="D195" s="54">
        <f>SUM(D191:D194)</f>
        <v>9.98</v>
      </c>
      <c r="E195" s="54">
        <f>SUM(E191:E194)</f>
        <v>10.600000000000001</v>
      </c>
      <c r="F195" s="54">
        <f>SUM(F191:F194)</f>
        <v>40.889</v>
      </c>
      <c r="G195" s="54">
        <f>SUM(G191:G194)</f>
        <v>308.84</v>
      </c>
      <c r="H195" s="54">
        <f>SUM(H191:H194)</f>
        <v>2.58</v>
      </c>
      <c r="I195" s="55"/>
    </row>
    <row r="196" spans="1:9" ht="17.25" customHeight="1">
      <c r="A196" s="44"/>
      <c r="B196" s="52" t="s">
        <v>17</v>
      </c>
      <c r="C196" s="44"/>
      <c r="D196" s="52"/>
      <c r="E196" s="52"/>
      <c r="F196" s="52"/>
      <c r="G196" s="52"/>
      <c r="H196" s="52"/>
      <c r="I196" s="47"/>
    </row>
    <row r="197" spans="1:9" ht="20.25" customHeight="1">
      <c r="A197" s="44">
        <v>1</v>
      </c>
      <c r="B197" s="45" t="s">
        <v>20</v>
      </c>
      <c r="C197" s="44">
        <v>150</v>
      </c>
      <c r="D197" s="45">
        <v>2.7</v>
      </c>
      <c r="E197" s="45">
        <v>3</v>
      </c>
      <c r="F197" s="45">
        <v>13.05</v>
      </c>
      <c r="G197" s="46">
        <v>90</v>
      </c>
      <c r="H197" s="45">
        <v>0.2</v>
      </c>
      <c r="I197" s="47" t="s">
        <v>154</v>
      </c>
    </row>
    <row r="198" spans="1:9" ht="17.25" customHeight="1">
      <c r="A198" s="41"/>
      <c r="B198" s="38" t="s">
        <v>22</v>
      </c>
      <c r="C198" s="41"/>
      <c r="D198" s="82"/>
      <c r="E198" s="82"/>
      <c r="F198" s="82"/>
      <c r="G198" s="82"/>
      <c r="H198" s="82"/>
      <c r="I198" s="70"/>
    </row>
    <row r="199" spans="1:9" ht="32.25" customHeight="1">
      <c r="A199" s="44">
        <v>1</v>
      </c>
      <c r="B199" s="45" t="s">
        <v>303</v>
      </c>
      <c r="C199" s="44">
        <v>40</v>
      </c>
      <c r="D199" s="45">
        <v>0.1</v>
      </c>
      <c r="E199" s="45">
        <v>2.52</v>
      </c>
      <c r="F199" s="45">
        <v>4.9</v>
      </c>
      <c r="G199" s="48">
        <v>46.5</v>
      </c>
      <c r="H199" s="45">
        <v>5.9</v>
      </c>
      <c r="I199" s="47" t="s">
        <v>223</v>
      </c>
    </row>
    <row r="200" spans="1:9" ht="36" customHeight="1">
      <c r="A200" s="44">
        <v>2</v>
      </c>
      <c r="B200" s="45" t="s">
        <v>224</v>
      </c>
      <c r="C200" s="44" t="s">
        <v>103</v>
      </c>
      <c r="D200" s="68">
        <v>3.01</v>
      </c>
      <c r="E200" s="68">
        <v>9.04</v>
      </c>
      <c r="F200" s="68">
        <v>25.9</v>
      </c>
      <c r="G200" s="68">
        <v>119.68</v>
      </c>
      <c r="H200" s="68">
        <v>6.03</v>
      </c>
      <c r="I200" s="47" t="s">
        <v>225</v>
      </c>
    </row>
    <row r="201" spans="1:9" s="61" customFormat="1" ht="22.5" customHeight="1">
      <c r="A201" s="44">
        <v>3</v>
      </c>
      <c r="B201" s="110" t="s">
        <v>77</v>
      </c>
      <c r="C201" s="64">
        <v>70</v>
      </c>
      <c r="D201" s="63">
        <v>11.5</v>
      </c>
      <c r="E201" s="63">
        <v>7.38</v>
      </c>
      <c r="F201" s="63">
        <v>5.28</v>
      </c>
      <c r="G201" s="65">
        <v>133.36</v>
      </c>
      <c r="H201" s="63">
        <v>0</v>
      </c>
      <c r="I201" s="67" t="s">
        <v>236</v>
      </c>
    </row>
    <row r="202" spans="1:9" ht="17.25" customHeight="1">
      <c r="A202" s="44">
        <v>4</v>
      </c>
      <c r="B202" s="45" t="s">
        <v>156</v>
      </c>
      <c r="C202" s="44">
        <v>100</v>
      </c>
      <c r="D202" s="45">
        <v>2.62</v>
      </c>
      <c r="E202" s="45">
        <v>3.23</v>
      </c>
      <c r="F202" s="48">
        <v>13.45</v>
      </c>
      <c r="G202" s="46">
        <v>87.16</v>
      </c>
      <c r="H202" s="45">
        <v>1.7</v>
      </c>
      <c r="I202" s="47" t="s">
        <v>157</v>
      </c>
    </row>
    <row r="203" spans="1:9" ht="17.25" customHeight="1">
      <c r="A203" s="44">
        <v>5</v>
      </c>
      <c r="B203" s="45" t="s">
        <v>59</v>
      </c>
      <c r="C203" s="44">
        <v>150</v>
      </c>
      <c r="D203" s="45">
        <v>0.6</v>
      </c>
      <c r="E203" s="45">
        <v>0</v>
      </c>
      <c r="F203" s="45">
        <v>15.8</v>
      </c>
      <c r="G203" s="46">
        <v>67.5</v>
      </c>
      <c r="H203" s="45">
        <v>7.75</v>
      </c>
      <c r="I203" s="47" t="s">
        <v>159</v>
      </c>
    </row>
    <row r="204" spans="1:9" ht="17.25" customHeight="1">
      <c r="A204" s="41">
        <v>6</v>
      </c>
      <c r="B204" s="45" t="s">
        <v>38</v>
      </c>
      <c r="C204" s="72">
        <v>25</v>
      </c>
      <c r="D204" s="44">
        <v>1.56</v>
      </c>
      <c r="E204" s="44">
        <v>0.25</v>
      </c>
      <c r="F204" s="44">
        <v>9.1</v>
      </c>
      <c r="G204" s="44">
        <v>50.4</v>
      </c>
      <c r="H204" s="44">
        <v>0.14</v>
      </c>
      <c r="I204" s="47"/>
    </row>
    <row r="205" spans="1:9" ht="17.25" customHeight="1">
      <c r="A205" s="41">
        <v>7</v>
      </c>
      <c r="B205" s="45" t="s">
        <v>39</v>
      </c>
      <c r="C205" s="44">
        <v>25</v>
      </c>
      <c r="D205" s="44">
        <v>1.65</v>
      </c>
      <c r="E205" s="44">
        <v>0.28</v>
      </c>
      <c r="F205" s="44">
        <v>10.25</v>
      </c>
      <c r="G205" s="44">
        <v>51.5</v>
      </c>
      <c r="H205" s="44">
        <v>0.05</v>
      </c>
      <c r="I205" s="47"/>
    </row>
    <row r="206" spans="1:9" s="31" customFormat="1" ht="17.25" customHeight="1">
      <c r="A206" s="44"/>
      <c r="B206" s="52" t="s">
        <v>71</v>
      </c>
      <c r="C206" s="51">
        <v>620</v>
      </c>
      <c r="D206" s="54">
        <f>SUM(D199:D205)</f>
        <v>21.04</v>
      </c>
      <c r="E206" s="54">
        <f>SUM(E199:E205)</f>
        <v>22.7</v>
      </c>
      <c r="F206" s="54">
        <f>SUM(F199:F205)</f>
        <v>84.67999999999999</v>
      </c>
      <c r="G206" s="54">
        <f>SUM(G199:G205)</f>
        <v>556.1</v>
      </c>
      <c r="H206" s="54">
        <f>SUM(H199:H205)</f>
        <v>21.57</v>
      </c>
      <c r="I206" s="55"/>
    </row>
    <row r="207" spans="1:9" s="85" customFormat="1" ht="17.25" customHeight="1">
      <c r="A207" s="44"/>
      <c r="B207" s="83" t="s">
        <v>40</v>
      </c>
      <c r="C207" s="72"/>
      <c r="D207" s="57"/>
      <c r="E207" s="57"/>
      <c r="F207" s="57"/>
      <c r="G207" s="57"/>
      <c r="H207" s="57"/>
      <c r="I207" s="47"/>
    </row>
    <row r="208" spans="1:9" ht="17.25" customHeight="1">
      <c r="A208" s="44">
        <v>1</v>
      </c>
      <c r="B208" s="45" t="s">
        <v>42</v>
      </c>
      <c r="C208" s="44">
        <v>150</v>
      </c>
      <c r="D208" s="44">
        <v>0.5</v>
      </c>
      <c r="E208" s="44">
        <v>0.1</v>
      </c>
      <c r="F208" s="44">
        <v>10.1</v>
      </c>
      <c r="G208" s="44">
        <v>46</v>
      </c>
      <c r="H208" s="60">
        <v>8.2</v>
      </c>
      <c r="I208" s="50" t="s">
        <v>160</v>
      </c>
    </row>
    <row r="209" spans="1:9" ht="24" customHeight="1">
      <c r="A209" s="44">
        <v>2</v>
      </c>
      <c r="B209" s="45" t="s">
        <v>229</v>
      </c>
      <c r="C209" s="44">
        <v>50</v>
      </c>
      <c r="D209" s="45">
        <v>3.22</v>
      </c>
      <c r="E209" s="45">
        <v>4.8</v>
      </c>
      <c r="F209" s="45">
        <v>18.6</v>
      </c>
      <c r="G209" s="46">
        <v>140</v>
      </c>
      <c r="H209" s="45">
        <v>0.01</v>
      </c>
      <c r="I209" s="47" t="s">
        <v>230</v>
      </c>
    </row>
    <row r="210" spans="1:9" ht="17.25" customHeight="1">
      <c r="A210" s="44">
        <v>3</v>
      </c>
      <c r="B210" s="45" t="s">
        <v>162</v>
      </c>
      <c r="C210" s="44">
        <v>50</v>
      </c>
      <c r="D210" s="45">
        <v>1.2</v>
      </c>
      <c r="E210" s="45">
        <v>0.3</v>
      </c>
      <c r="F210" s="45">
        <v>5.15</v>
      </c>
      <c r="G210" s="46">
        <v>60</v>
      </c>
      <c r="H210" s="45">
        <v>12</v>
      </c>
      <c r="I210" s="47" t="s">
        <v>163</v>
      </c>
    </row>
    <row r="211" spans="1:13" ht="17.25" customHeight="1">
      <c r="A211" s="41"/>
      <c r="B211" s="52" t="s">
        <v>71</v>
      </c>
      <c r="C211" s="51">
        <v>250</v>
      </c>
      <c r="D211" s="54">
        <f>SUM(D208:D210)</f>
        <v>4.92</v>
      </c>
      <c r="E211" s="54">
        <f>SUM(E208:E210)</f>
        <v>5.199999999999999</v>
      </c>
      <c r="F211" s="54">
        <f>SUM(F208:F210)</f>
        <v>33.85</v>
      </c>
      <c r="G211" s="54">
        <f>SUM(G208:G210)</f>
        <v>246</v>
      </c>
      <c r="H211" s="54">
        <f>SUM(H208:H210)</f>
        <v>20.21</v>
      </c>
      <c r="I211" s="47"/>
      <c r="J211" s="105"/>
      <c r="K211" s="105"/>
      <c r="L211" s="105"/>
      <c r="M211" s="105"/>
    </row>
    <row r="212" spans="1:9" ht="17.25" customHeight="1">
      <c r="A212" s="44"/>
      <c r="B212" s="74" t="s">
        <v>51</v>
      </c>
      <c r="C212" s="73"/>
      <c r="D212" s="79"/>
      <c r="E212" s="79"/>
      <c r="F212" s="79"/>
      <c r="G212" s="79"/>
      <c r="H212" s="79"/>
      <c r="I212" s="80"/>
    </row>
    <row r="213" spans="1:9" ht="18.75" customHeight="1">
      <c r="A213" s="44">
        <v>1</v>
      </c>
      <c r="B213" s="45" t="s">
        <v>164</v>
      </c>
      <c r="C213" s="44">
        <v>10</v>
      </c>
      <c r="D213" s="45">
        <v>2.32</v>
      </c>
      <c r="E213" s="45">
        <v>2.95</v>
      </c>
      <c r="F213" s="45">
        <v>0</v>
      </c>
      <c r="G213" s="46">
        <v>36</v>
      </c>
      <c r="H213" s="45">
        <v>0.07</v>
      </c>
      <c r="I213" s="47" t="s">
        <v>165</v>
      </c>
    </row>
    <row r="214" spans="1:9" s="61" customFormat="1" ht="33" customHeight="1">
      <c r="A214" s="64">
        <v>2</v>
      </c>
      <c r="B214" s="45" t="s">
        <v>300</v>
      </c>
      <c r="C214" s="64" t="s">
        <v>109</v>
      </c>
      <c r="D214" s="64">
        <v>15.18</v>
      </c>
      <c r="E214" s="64">
        <v>15</v>
      </c>
      <c r="F214" s="91">
        <v>24</v>
      </c>
      <c r="G214" s="92">
        <v>368</v>
      </c>
      <c r="H214" s="64">
        <v>0.23</v>
      </c>
      <c r="I214" s="93" t="s">
        <v>299</v>
      </c>
    </row>
    <row r="215" spans="1:9" ht="21" customHeight="1">
      <c r="A215" s="86">
        <v>3</v>
      </c>
      <c r="B215" s="63" t="s">
        <v>231</v>
      </c>
      <c r="C215" s="64">
        <v>200</v>
      </c>
      <c r="D215" s="64">
        <v>0.25</v>
      </c>
      <c r="E215" s="91">
        <v>0.25</v>
      </c>
      <c r="F215" s="64">
        <v>15.35</v>
      </c>
      <c r="G215" s="91">
        <v>94.07</v>
      </c>
      <c r="H215" s="64">
        <v>0.03</v>
      </c>
      <c r="I215" s="93" t="s">
        <v>159</v>
      </c>
    </row>
    <row r="216" spans="1:9" ht="17.25" customHeight="1">
      <c r="A216" s="44">
        <v>4</v>
      </c>
      <c r="B216" s="45" t="s">
        <v>38</v>
      </c>
      <c r="C216" s="44">
        <v>20</v>
      </c>
      <c r="D216" s="45">
        <v>1.25</v>
      </c>
      <c r="E216" s="48">
        <v>0.2</v>
      </c>
      <c r="F216" s="45">
        <v>7.3</v>
      </c>
      <c r="G216" s="48">
        <v>40.3</v>
      </c>
      <c r="H216" s="45">
        <v>0.11</v>
      </c>
      <c r="I216" s="47"/>
    </row>
    <row r="217" spans="1:9" ht="17.25" customHeight="1">
      <c r="A217" s="44">
        <v>5</v>
      </c>
      <c r="B217" s="45" t="s">
        <v>219</v>
      </c>
      <c r="C217" s="44">
        <v>50</v>
      </c>
      <c r="D217" s="45">
        <v>0.28</v>
      </c>
      <c r="E217" s="45">
        <v>0.28</v>
      </c>
      <c r="F217" s="45">
        <v>27.15</v>
      </c>
      <c r="G217" s="45">
        <v>112</v>
      </c>
      <c r="H217" s="45">
        <v>2.9</v>
      </c>
      <c r="I217" s="47" t="s">
        <v>220</v>
      </c>
    </row>
    <row r="218" spans="1:9" s="31" customFormat="1" ht="15" customHeight="1">
      <c r="A218" s="44"/>
      <c r="B218" s="52" t="s">
        <v>71</v>
      </c>
      <c r="C218" s="51">
        <v>450</v>
      </c>
      <c r="D218" s="54">
        <f>SUM(D213:D217)</f>
        <v>19.28</v>
      </c>
      <c r="E218" s="54">
        <f>SUM(E213:E217)</f>
        <v>18.68</v>
      </c>
      <c r="F218" s="54">
        <f>SUM(F213:F217)</f>
        <v>73.8</v>
      </c>
      <c r="G218" s="54">
        <f>SUM(G213:G217)</f>
        <v>650.37</v>
      </c>
      <c r="H218" s="54">
        <f>SUM(H213:H217)</f>
        <v>3.34</v>
      </c>
      <c r="I218" s="55"/>
    </row>
    <row r="219" spans="1:30" s="31" customFormat="1" ht="17.25" customHeight="1">
      <c r="A219" s="107"/>
      <c r="B219" s="52" t="s">
        <v>166</v>
      </c>
      <c r="C219" s="108">
        <f aca="true" t="shared" si="7" ref="C219:H219">C218+C211+C206+C195</f>
        <v>1735</v>
      </c>
      <c r="D219" s="108">
        <f t="shared" si="7"/>
        <v>55.22</v>
      </c>
      <c r="E219" s="108">
        <f t="shared" si="7"/>
        <v>57.18</v>
      </c>
      <c r="F219" s="108">
        <f t="shared" si="7"/>
        <v>233.219</v>
      </c>
      <c r="G219" s="108">
        <f t="shared" si="7"/>
        <v>1761.31</v>
      </c>
      <c r="H219" s="108">
        <f t="shared" si="7"/>
        <v>47.7</v>
      </c>
      <c r="I219" s="9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</row>
    <row r="220" spans="1:9" ht="17.25" customHeight="1">
      <c r="A220" s="51"/>
      <c r="B220" s="38" t="s">
        <v>232</v>
      </c>
      <c r="C220" s="41"/>
      <c r="D220" s="82"/>
      <c r="E220" s="82"/>
      <c r="F220" s="82"/>
      <c r="G220" s="82"/>
      <c r="H220" s="82"/>
      <c r="I220" s="70"/>
    </row>
    <row r="221" spans="1:9" ht="17.25" customHeight="1">
      <c r="A221" s="41"/>
      <c r="B221" s="38" t="s">
        <v>6</v>
      </c>
      <c r="C221" s="41"/>
      <c r="D221" s="82"/>
      <c r="E221" s="82"/>
      <c r="F221" s="82"/>
      <c r="G221" s="82"/>
      <c r="H221" s="82"/>
      <c r="I221" s="70"/>
    </row>
    <row r="222" spans="1:9" ht="17.25" customHeight="1">
      <c r="A222" s="44">
        <v>1</v>
      </c>
      <c r="B222" s="45" t="s">
        <v>167</v>
      </c>
      <c r="C222" s="77" t="s">
        <v>96</v>
      </c>
      <c r="D222" s="45">
        <v>2.32</v>
      </c>
      <c r="E222" s="45">
        <v>2.95</v>
      </c>
      <c r="F222" s="45">
        <v>0.07</v>
      </c>
      <c r="G222" s="46">
        <v>36</v>
      </c>
      <c r="H222" s="45">
        <v>0.07</v>
      </c>
      <c r="I222" s="47" t="s">
        <v>168</v>
      </c>
    </row>
    <row r="223" spans="1:9" ht="31.5" customHeight="1">
      <c r="A223" s="44">
        <v>2</v>
      </c>
      <c r="B223" s="45" t="s">
        <v>169</v>
      </c>
      <c r="C223" s="44" t="s">
        <v>98</v>
      </c>
      <c r="D223" s="45">
        <v>9.68</v>
      </c>
      <c r="E223" s="45">
        <v>14</v>
      </c>
      <c r="F223" s="45">
        <v>45</v>
      </c>
      <c r="G223" s="48">
        <v>331</v>
      </c>
      <c r="H223" s="45">
        <v>0.34</v>
      </c>
      <c r="I223" s="47" t="s">
        <v>170</v>
      </c>
    </row>
    <row r="224" spans="1:9" ht="17.25" customHeight="1">
      <c r="A224" s="44">
        <v>3</v>
      </c>
      <c r="B224" s="45" t="s">
        <v>14</v>
      </c>
      <c r="C224" s="44">
        <v>180</v>
      </c>
      <c r="D224" s="45">
        <v>2.51</v>
      </c>
      <c r="E224" s="45">
        <v>2.87</v>
      </c>
      <c r="F224" s="45">
        <v>17.73</v>
      </c>
      <c r="G224" s="46">
        <v>106.82</v>
      </c>
      <c r="H224" s="45">
        <v>0.05</v>
      </c>
      <c r="I224" s="47" t="s">
        <v>180</v>
      </c>
    </row>
    <row r="225" spans="1:9" ht="28.5" customHeight="1">
      <c r="A225" s="41">
        <v>4</v>
      </c>
      <c r="B225" s="45" t="s">
        <v>16</v>
      </c>
      <c r="C225" s="44">
        <v>30</v>
      </c>
      <c r="D225" s="45">
        <v>1.56</v>
      </c>
      <c r="E225" s="48">
        <v>0.25</v>
      </c>
      <c r="F225" s="45">
        <v>9.1</v>
      </c>
      <c r="G225" s="48">
        <v>50.4</v>
      </c>
      <c r="H225" s="45">
        <v>0.14</v>
      </c>
      <c r="I225" s="47"/>
    </row>
    <row r="226" spans="1:9" s="31" customFormat="1" ht="17.25" customHeight="1">
      <c r="A226" s="44"/>
      <c r="B226" s="52" t="s">
        <v>71</v>
      </c>
      <c r="C226" s="53">
        <v>402</v>
      </c>
      <c r="D226" s="54">
        <f>SUM(D222:D225)</f>
        <v>16.07</v>
      </c>
      <c r="E226" s="54">
        <f>SUM(E222:E225)</f>
        <v>20.07</v>
      </c>
      <c r="F226" s="54">
        <f>SUM(F222:F225)</f>
        <v>71.89999999999999</v>
      </c>
      <c r="G226" s="54">
        <f>SUM(G222:G225)</f>
        <v>524.22</v>
      </c>
      <c r="H226" s="54">
        <f>SUM(H222:H225)</f>
        <v>0.6000000000000001</v>
      </c>
      <c r="I226" s="55"/>
    </row>
    <row r="227" spans="1:9" s="31" customFormat="1" ht="17.25" customHeight="1">
      <c r="A227" s="44"/>
      <c r="B227" s="52" t="s">
        <v>17</v>
      </c>
      <c r="C227" s="78"/>
      <c r="D227" s="103"/>
      <c r="E227" s="52"/>
      <c r="F227" s="83"/>
      <c r="G227" s="52"/>
      <c r="H227" s="52"/>
      <c r="I227" s="55"/>
    </row>
    <row r="228" spans="1:9" ht="17.25" customHeight="1">
      <c r="A228" s="44">
        <v>1</v>
      </c>
      <c r="B228" s="45" t="s">
        <v>20</v>
      </c>
      <c r="C228" s="44">
        <v>150</v>
      </c>
      <c r="D228" s="45">
        <v>2.7</v>
      </c>
      <c r="E228" s="45">
        <v>3</v>
      </c>
      <c r="F228" s="45">
        <v>13.05</v>
      </c>
      <c r="G228" s="46">
        <v>90</v>
      </c>
      <c r="H228" s="45">
        <v>0.2</v>
      </c>
      <c r="I228" s="47" t="s">
        <v>154</v>
      </c>
    </row>
    <row r="229" spans="1:9" ht="17.25" customHeight="1">
      <c r="A229" s="41"/>
      <c r="B229" s="38" t="s">
        <v>23</v>
      </c>
      <c r="C229" s="41"/>
      <c r="D229" s="82"/>
      <c r="E229" s="82"/>
      <c r="F229" s="79"/>
      <c r="G229" s="79"/>
      <c r="H229" s="82"/>
      <c r="I229" s="70"/>
    </row>
    <row r="230" spans="1:9" ht="20.25" customHeight="1">
      <c r="A230" s="44">
        <v>1</v>
      </c>
      <c r="B230" s="45" t="s">
        <v>235</v>
      </c>
      <c r="C230" s="44">
        <v>40</v>
      </c>
      <c r="D230" s="45">
        <v>0.9</v>
      </c>
      <c r="E230" s="45">
        <v>1.99</v>
      </c>
      <c r="F230" s="45">
        <v>5.07</v>
      </c>
      <c r="G230" s="48">
        <v>51.48</v>
      </c>
      <c r="H230" s="45">
        <v>2.69</v>
      </c>
      <c r="I230" s="47" t="s">
        <v>205</v>
      </c>
    </row>
    <row r="231" spans="1:9" ht="35.25" customHeight="1">
      <c r="A231" s="44">
        <v>2</v>
      </c>
      <c r="B231" s="45" t="s">
        <v>196</v>
      </c>
      <c r="C231" s="44" t="s">
        <v>103</v>
      </c>
      <c r="D231" s="49">
        <v>3.3</v>
      </c>
      <c r="E231" s="49">
        <v>5.6</v>
      </c>
      <c r="F231" s="49">
        <v>11.1</v>
      </c>
      <c r="G231" s="49">
        <v>104</v>
      </c>
      <c r="H231" s="49">
        <v>8.12</v>
      </c>
      <c r="I231" s="50" t="s">
        <v>197</v>
      </c>
    </row>
    <row r="232" spans="1:9" s="133" customFormat="1" ht="31.5" customHeight="1">
      <c r="A232" s="86">
        <v>3</v>
      </c>
      <c r="B232" s="130" t="s">
        <v>226</v>
      </c>
      <c r="C232" s="86" t="s">
        <v>105</v>
      </c>
      <c r="D232" s="130">
        <v>9.04</v>
      </c>
      <c r="E232" s="130">
        <v>10.72</v>
      </c>
      <c r="F232" s="134">
        <v>5.34</v>
      </c>
      <c r="G232" s="131">
        <v>161</v>
      </c>
      <c r="H232" s="130">
        <v>0</v>
      </c>
      <c r="I232" s="132" t="s">
        <v>227</v>
      </c>
    </row>
    <row r="233" spans="1:9" ht="17.25" customHeight="1">
      <c r="A233" s="44">
        <v>4</v>
      </c>
      <c r="B233" s="45" t="s">
        <v>138</v>
      </c>
      <c r="C233" s="44">
        <v>100</v>
      </c>
      <c r="D233" s="44">
        <v>3.68</v>
      </c>
      <c r="E233" s="44">
        <v>3.01</v>
      </c>
      <c r="F233" s="72">
        <v>17.63</v>
      </c>
      <c r="G233" s="41">
        <v>112</v>
      </c>
      <c r="H233" s="44">
        <v>0</v>
      </c>
      <c r="I233" s="50" t="s">
        <v>228</v>
      </c>
    </row>
    <row r="234" spans="1:9" ht="17.25" customHeight="1">
      <c r="A234" s="44">
        <v>5</v>
      </c>
      <c r="B234" s="45" t="s">
        <v>36</v>
      </c>
      <c r="C234" s="44">
        <v>150</v>
      </c>
      <c r="D234" s="45">
        <v>0.23</v>
      </c>
      <c r="E234" s="45">
        <v>0</v>
      </c>
      <c r="F234" s="45">
        <v>17</v>
      </c>
      <c r="G234" s="46">
        <v>69</v>
      </c>
      <c r="H234" s="45">
        <v>0.45</v>
      </c>
      <c r="I234" s="47" t="s">
        <v>159</v>
      </c>
    </row>
    <row r="235" spans="1:9" ht="17.25" customHeight="1">
      <c r="A235" s="41">
        <v>6</v>
      </c>
      <c r="B235" s="45" t="s">
        <v>38</v>
      </c>
      <c r="C235" s="72">
        <v>25</v>
      </c>
      <c r="D235" s="44">
        <v>1.56</v>
      </c>
      <c r="E235" s="44">
        <v>0.25</v>
      </c>
      <c r="F235" s="44">
        <v>9.1</v>
      </c>
      <c r="G235" s="44">
        <v>50.4</v>
      </c>
      <c r="H235" s="44">
        <v>0.14</v>
      </c>
      <c r="I235" s="47"/>
    </row>
    <row r="236" spans="1:9" ht="17.25" customHeight="1">
      <c r="A236" s="41">
        <v>7</v>
      </c>
      <c r="B236" s="45" t="s">
        <v>39</v>
      </c>
      <c r="C236" s="44">
        <v>25</v>
      </c>
      <c r="D236" s="44">
        <v>1.65</v>
      </c>
      <c r="E236" s="44">
        <v>0.28</v>
      </c>
      <c r="F236" s="44">
        <v>10.25</v>
      </c>
      <c r="G236" s="44">
        <v>51.5</v>
      </c>
      <c r="H236" s="44">
        <v>0.05</v>
      </c>
      <c r="I236" s="47"/>
    </row>
    <row r="237" spans="1:9" s="31" customFormat="1" ht="17.25" customHeight="1">
      <c r="A237" s="44"/>
      <c r="B237" s="52" t="s">
        <v>71</v>
      </c>
      <c r="C237" s="51">
        <v>605</v>
      </c>
      <c r="D237" s="54">
        <f>SUM(D230:D247)</f>
        <v>21.99</v>
      </c>
      <c r="E237" s="54">
        <f>SUM(E230:E247)</f>
        <v>21.85</v>
      </c>
      <c r="F237" s="54">
        <f>SUM(F230:F247)</f>
        <v>75.42</v>
      </c>
      <c r="G237" s="54">
        <f>SUM(G230:G247)</f>
        <v>599.38</v>
      </c>
      <c r="H237" s="54">
        <f>SUM(H230:H236)</f>
        <v>11.45</v>
      </c>
      <c r="I237" s="55"/>
    </row>
    <row r="238" spans="1:9" ht="17.25" customHeight="1">
      <c r="A238" s="44"/>
      <c r="B238" s="38" t="s">
        <v>40</v>
      </c>
      <c r="C238" s="41"/>
      <c r="D238" s="82"/>
      <c r="E238" s="82"/>
      <c r="F238" s="82"/>
      <c r="G238" s="82"/>
      <c r="H238" s="82"/>
      <c r="I238" s="70"/>
    </row>
    <row r="239" spans="1:9" ht="23.25" customHeight="1">
      <c r="A239" s="44">
        <v>1</v>
      </c>
      <c r="B239" s="45" t="s">
        <v>42</v>
      </c>
      <c r="C239" s="44">
        <v>150</v>
      </c>
      <c r="D239" s="44">
        <v>0.38</v>
      </c>
      <c r="E239" s="44">
        <v>0.1</v>
      </c>
      <c r="F239" s="44">
        <v>10.1</v>
      </c>
      <c r="G239" s="44">
        <v>66</v>
      </c>
      <c r="H239" s="60">
        <v>8.2</v>
      </c>
      <c r="I239" s="50" t="s">
        <v>160</v>
      </c>
    </row>
    <row r="240" spans="1:9" ht="17.25" customHeight="1">
      <c r="A240" s="44">
        <v>2</v>
      </c>
      <c r="B240" s="45" t="s">
        <v>161</v>
      </c>
      <c r="C240" s="44">
        <v>50</v>
      </c>
      <c r="D240" s="68">
        <v>4.89</v>
      </c>
      <c r="E240" s="68">
        <v>9.53</v>
      </c>
      <c r="F240" s="68">
        <v>15.13</v>
      </c>
      <c r="G240" s="69">
        <v>60</v>
      </c>
      <c r="H240" s="68">
        <v>0.07</v>
      </c>
      <c r="I240" s="47"/>
    </row>
    <row r="241" spans="1:9" ht="17.25" customHeight="1">
      <c r="A241" s="44">
        <v>3</v>
      </c>
      <c r="B241" s="45" t="s">
        <v>199</v>
      </c>
      <c r="C241" s="44">
        <v>50</v>
      </c>
      <c r="D241" s="45">
        <v>1.2</v>
      </c>
      <c r="E241" s="45">
        <v>0.64</v>
      </c>
      <c r="F241" s="45">
        <v>3.15</v>
      </c>
      <c r="G241" s="46">
        <v>60</v>
      </c>
      <c r="H241" s="45">
        <v>12</v>
      </c>
      <c r="I241" s="47" t="s">
        <v>163</v>
      </c>
    </row>
    <row r="242" spans="1:13" ht="17.25" customHeight="1">
      <c r="A242" s="51"/>
      <c r="B242" s="52" t="s">
        <v>71</v>
      </c>
      <c r="C242" s="51">
        <v>250</v>
      </c>
      <c r="D242" s="54">
        <f>SUM(D239:D241)</f>
        <v>6.47</v>
      </c>
      <c r="E242" s="54">
        <f>SUM(E239:E241)</f>
        <v>10.27</v>
      </c>
      <c r="F242" s="54">
        <f>SUM(F239:F241)</f>
        <v>28.38</v>
      </c>
      <c r="G242" s="54">
        <f>SUM(G239:G241)</f>
        <v>186</v>
      </c>
      <c r="H242" s="54">
        <f>SUM(H239:H241)</f>
        <v>20.27</v>
      </c>
      <c r="I242" s="47"/>
      <c r="J242" s="105"/>
      <c r="K242" s="105"/>
      <c r="L242" s="105"/>
      <c r="M242" s="105"/>
    </row>
    <row r="243" spans="1:9" ht="17.25" customHeight="1">
      <c r="A243" s="44"/>
      <c r="B243" s="38" t="s">
        <v>51</v>
      </c>
      <c r="C243" s="41"/>
      <c r="D243" s="82"/>
      <c r="E243" s="82"/>
      <c r="F243" s="82"/>
      <c r="G243" s="82"/>
      <c r="H243" s="82"/>
      <c r="I243" s="99"/>
    </row>
    <row r="244" spans="1:9" ht="17.25" customHeight="1">
      <c r="A244" s="86">
        <v>1</v>
      </c>
      <c r="B244" s="87" t="s">
        <v>56</v>
      </c>
      <c r="C244" s="88">
        <v>200</v>
      </c>
      <c r="D244" s="88">
        <v>5.58</v>
      </c>
      <c r="E244" s="88">
        <v>12.22</v>
      </c>
      <c r="F244" s="88">
        <v>28.5</v>
      </c>
      <c r="G244" s="88">
        <v>248</v>
      </c>
      <c r="H244" s="88">
        <v>20.4</v>
      </c>
      <c r="I244" s="89" t="s">
        <v>159</v>
      </c>
    </row>
    <row r="245" spans="1:9" ht="17.25" customHeight="1">
      <c r="A245" s="86">
        <v>2</v>
      </c>
      <c r="B245" s="45" t="s">
        <v>158</v>
      </c>
      <c r="C245" s="44">
        <v>200</v>
      </c>
      <c r="D245" s="45">
        <v>0.3</v>
      </c>
      <c r="E245" s="45">
        <v>0</v>
      </c>
      <c r="F245" s="45">
        <v>22.66</v>
      </c>
      <c r="G245" s="48">
        <v>91.98</v>
      </c>
      <c r="H245" s="45">
        <v>10.6</v>
      </c>
      <c r="I245" s="47" t="s">
        <v>159</v>
      </c>
    </row>
    <row r="246" spans="1:9" ht="17.25" customHeight="1">
      <c r="A246" s="86">
        <v>3</v>
      </c>
      <c r="B246" s="45" t="s">
        <v>38</v>
      </c>
      <c r="C246" s="72">
        <v>25</v>
      </c>
      <c r="D246" s="44">
        <v>1.56</v>
      </c>
      <c r="E246" s="44">
        <v>0.25</v>
      </c>
      <c r="F246" s="44">
        <v>9.1</v>
      </c>
      <c r="G246" s="44">
        <v>50.4</v>
      </c>
      <c r="H246" s="44">
        <v>0.14</v>
      </c>
      <c r="I246" s="47"/>
    </row>
    <row r="247" spans="1:9" ht="17.25" customHeight="1">
      <c r="A247" s="86">
        <v>4</v>
      </c>
      <c r="B247" s="45" t="s">
        <v>39</v>
      </c>
      <c r="C247" s="44">
        <v>25</v>
      </c>
      <c r="D247" s="44">
        <v>1.65</v>
      </c>
      <c r="E247" s="44">
        <v>0.28</v>
      </c>
      <c r="F247" s="44">
        <v>10.25</v>
      </c>
      <c r="G247" s="44">
        <v>51.5</v>
      </c>
      <c r="H247" s="44">
        <v>0.05</v>
      </c>
      <c r="I247" s="47"/>
    </row>
    <row r="248" spans="1:9" s="31" customFormat="1" ht="19.5" customHeight="1">
      <c r="A248" s="41"/>
      <c r="B248" s="52" t="s">
        <v>71</v>
      </c>
      <c r="C248" s="51">
        <v>450</v>
      </c>
      <c r="D248" s="54">
        <f>SUM(D244:D247)</f>
        <v>9.09</v>
      </c>
      <c r="E248" s="54">
        <f>SUM(E244:E247)</f>
        <v>12.75</v>
      </c>
      <c r="F248" s="54">
        <f>SUM(F244:F247)</f>
        <v>70.50999999999999</v>
      </c>
      <c r="G248" s="54">
        <f>SUM(G244:G247)</f>
        <v>441.88</v>
      </c>
      <c r="H248" s="54">
        <f>SUM(H244:H247)</f>
        <v>31.19</v>
      </c>
      <c r="I248" s="55"/>
    </row>
    <row r="249" spans="1:9" ht="17.25" customHeight="1">
      <c r="A249" s="96"/>
      <c r="B249" s="52" t="s">
        <v>166</v>
      </c>
      <c r="C249" s="108">
        <f aca="true" t="shared" si="8" ref="C249:H249">C248+C242+C237+C228+C226</f>
        <v>1857</v>
      </c>
      <c r="D249" s="108">
        <f t="shared" si="8"/>
        <v>63.15</v>
      </c>
      <c r="E249" s="108">
        <f t="shared" si="8"/>
        <v>69.53999999999999</v>
      </c>
      <c r="F249" s="108">
        <f t="shared" si="8"/>
        <v>253.59999999999997</v>
      </c>
      <c r="G249" s="108">
        <f t="shared" si="8"/>
        <v>1907.7</v>
      </c>
      <c r="H249" s="108">
        <f t="shared" si="8"/>
        <v>63.71</v>
      </c>
      <c r="I249" s="70"/>
    </row>
    <row r="250" spans="1:9" ht="17.25" customHeight="1">
      <c r="A250" s="41"/>
      <c r="B250" s="38" t="s">
        <v>241</v>
      </c>
      <c r="C250" s="41"/>
      <c r="D250" s="82"/>
      <c r="E250" s="82"/>
      <c r="F250" s="82"/>
      <c r="G250" s="82"/>
      <c r="H250" s="82"/>
      <c r="I250" s="70"/>
    </row>
    <row r="251" spans="1:9" s="85" customFormat="1" ht="17.25" customHeight="1">
      <c r="A251" s="41"/>
      <c r="B251" s="74" t="s">
        <v>5</v>
      </c>
      <c r="C251" s="73"/>
      <c r="D251" s="79"/>
      <c r="E251" s="79"/>
      <c r="F251" s="79"/>
      <c r="G251" s="79"/>
      <c r="H251" s="79"/>
      <c r="I251" s="80"/>
    </row>
    <row r="252" spans="1:9" ht="17.25" customHeight="1">
      <c r="A252" s="44">
        <v>1</v>
      </c>
      <c r="B252" s="45" t="s">
        <v>167</v>
      </c>
      <c r="C252" s="77" t="s">
        <v>96</v>
      </c>
      <c r="D252" s="45">
        <v>2.32</v>
      </c>
      <c r="E252" s="45">
        <v>2.95</v>
      </c>
      <c r="F252" s="45">
        <v>0.07</v>
      </c>
      <c r="G252" s="46">
        <v>36</v>
      </c>
      <c r="H252" s="45">
        <v>0.07</v>
      </c>
      <c r="I252" s="47" t="s">
        <v>168</v>
      </c>
    </row>
    <row r="253" spans="1:9" ht="34.5" customHeight="1">
      <c r="A253" s="41">
        <v>2</v>
      </c>
      <c r="B253" s="45" t="s">
        <v>68</v>
      </c>
      <c r="C253" s="44" t="s">
        <v>97</v>
      </c>
      <c r="D253" s="45">
        <v>4.51</v>
      </c>
      <c r="E253" s="45">
        <v>6.16</v>
      </c>
      <c r="F253" s="48">
        <v>23.19</v>
      </c>
      <c r="G253" s="46">
        <v>162.5</v>
      </c>
      <c r="H253" s="45">
        <v>0</v>
      </c>
      <c r="I253" s="47" t="s">
        <v>152</v>
      </c>
    </row>
    <row r="254" spans="1:9" ht="17.25" customHeight="1">
      <c r="A254" s="44">
        <v>3</v>
      </c>
      <c r="B254" s="45" t="s">
        <v>15</v>
      </c>
      <c r="C254" s="44">
        <v>180</v>
      </c>
      <c r="D254" s="44">
        <v>2.51</v>
      </c>
      <c r="E254" s="44">
        <v>2.87</v>
      </c>
      <c r="F254" s="44">
        <v>17.73</v>
      </c>
      <c r="G254" s="41">
        <v>106.82</v>
      </c>
      <c r="H254" s="44">
        <v>0.05</v>
      </c>
      <c r="I254" s="47" t="s">
        <v>180</v>
      </c>
    </row>
    <row r="255" spans="1:9" ht="31.5" customHeight="1">
      <c r="A255" s="44">
        <v>4</v>
      </c>
      <c r="B255" s="45" t="s">
        <v>16</v>
      </c>
      <c r="C255" s="44">
        <v>25</v>
      </c>
      <c r="D255" s="45">
        <v>1.56</v>
      </c>
      <c r="E255" s="45">
        <v>0.25</v>
      </c>
      <c r="F255" s="45">
        <v>9.1</v>
      </c>
      <c r="G255" s="45">
        <v>50.4</v>
      </c>
      <c r="H255" s="45">
        <v>0.14</v>
      </c>
      <c r="I255" s="47"/>
    </row>
    <row r="256" spans="1:9" s="31" customFormat="1" ht="17.25" customHeight="1">
      <c r="A256" s="44"/>
      <c r="B256" s="52" t="s">
        <v>71</v>
      </c>
      <c r="C256" s="53">
        <v>422</v>
      </c>
      <c r="D256" s="54">
        <f>SUM(D252:D255)</f>
        <v>10.9</v>
      </c>
      <c r="E256" s="54">
        <f>SUM(E252:E255)</f>
        <v>12.23</v>
      </c>
      <c r="F256" s="54">
        <f>SUM(F252:F255)</f>
        <v>50.09</v>
      </c>
      <c r="G256" s="54">
        <f>SUM(G252:G255)</f>
        <v>355.71999999999997</v>
      </c>
      <c r="H256" s="54">
        <f>SUM(H252:H255)</f>
        <v>0.26</v>
      </c>
      <c r="I256" s="55"/>
    </row>
    <row r="257" spans="1:9" ht="17.25" customHeight="1">
      <c r="A257" s="44"/>
      <c r="B257" s="74" t="s">
        <v>17</v>
      </c>
      <c r="C257" s="73"/>
      <c r="D257" s="90"/>
      <c r="E257" s="90"/>
      <c r="F257" s="90"/>
      <c r="G257" s="90"/>
      <c r="H257" s="90"/>
      <c r="I257" s="80"/>
    </row>
    <row r="258" spans="1:9" ht="20.25" customHeight="1">
      <c r="A258" s="44">
        <v>1</v>
      </c>
      <c r="B258" s="45" t="s">
        <v>20</v>
      </c>
      <c r="C258" s="44">
        <v>150</v>
      </c>
      <c r="D258" s="45">
        <v>2.7</v>
      </c>
      <c r="E258" s="45">
        <v>3</v>
      </c>
      <c r="F258" s="45">
        <v>13.05</v>
      </c>
      <c r="G258" s="46">
        <v>90</v>
      </c>
      <c r="H258" s="45">
        <v>0.2</v>
      </c>
      <c r="I258" s="47" t="s">
        <v>154</v>
      </c>
    </row>
    <row r="259" spans="1:9" ht="17.25" customHeight="1">
      <c r="A259" s="41"/>
      <c r="B259" s="38" t="s">
        <v>22</v>
      </c>
      <c r="C259" s="41"/>
      <c r="D259" s="82"/>
      <c r="E259" s="82"/>
      <c r="F259" s="82"/>
      <c r="G259" s="82"/>
      <c r="H259" s="82"/>
      <c r="I259" s="70"/>
    </row>
    <row r="260" spans="1:11" ht="17.25" customHeight="1">
      <c r="A260" s="44">
        <v>1</v>
      </c>
      <c r="B260" s="45" t="s">
        <v>242</v>
      </c>
      <c r="C260" s="44">
        <v>40</v>
      </c>
      <c r="D260" s="46">
        <v>0.67</v>
      </c>
      <c r="E260" s="45">
        <v>1.69</v>
      </c>
      <c r="F260" s="45">
        <v>13.28</v>
      </c>
      <c r="G260" s="45">
        <v>31.16</v>
      </c>
      <c r="H260" s="45">
        <v>3.95</v>
      </c>
      <c r="I260" s="47" t="s">
        <v>243</v>
      </c>
      <c r="J260" s="59"/>
      <c r="K260" s="59"/>
    </row>
    <row r="261" spans="1:9" ht="28.5" customHeight="1">
      <c r="A261" s="44">
        <v>2</v>
      </c>
      <c r="B261" s="45" t="s">
        <v>244</v>
      </c>
      <c r="C261" s="44" t="s">
        <v>116</v>
      </c>
      <c r="D261" s="68">
        <v>3.85</v>
      </c>
      <c r="E261" s="68">
        <v>6.19</v>
      </c>
      <c r="F261" s="68">
        <v>13.34</v>
      </c>
      <c r="G261" s="68">
        <v>112.47</v>
      </c>
      <c r="H261" s="68">
        <v>7.02</v>
      </c>
      <c r="I261" s="47" t="s">
        <v>245</v>
      </c>
    </row>
    <row r="262" spans="1:9" s="61" customFormat="1" ht="17.25" customHeight="1">
      <c r="A262" s="44">
        <v>3</v>
      </c>
      <c r="B262" s="63" t="s">
        <v>246</v>
      </c>
      <c r="C262" s="64" t="s">
        <v>117</v>
      </c>
      <c r="D262" s="111">
        <v>8.81</v>
      </c>
      <c r="E262" s="111">
        <v>9</v>
      </c>
      <c r="F262" s="111">
        <v>9.25</v>
      </c>
      <c r="G262" s="111">
        <v>162</v>
      </c>
      <c r="H262" s="111">
        <v>3.36</v>
      </c>
      <c r="I262" s="93" t="s">
        <v>159</v>
      </c>
    </row>
    <row r="263" spans="1:9" ht="15" customHeight="1">
      <c r="A263" s="44">
        <v>4</v>
      </c>
      <c r="B263" s="94" t="s">
        <v>189</v>
      </c>
      <c r="C263" s="44">
        <v>100</v>
      </c>
      <c r="D263" s="45">
        <v>2.13</v>
      </c>
      <c r="E263" s="45">
        <v>4.04</v>
      </c>
      <c r="F263" s="45">
        <v>15.53</v>
      </c>
      <c r="G263" s="46">
        <v>106.97</v>
      </c>
      <c r="H263" s="45">
        <v>8</v>
      </c>
      <c r="I263" s="95" t="s">
        <v>190</v>
      </c>
    </row>
    <row r="264" spans="1:9" ht="17.25" customHeight="1">
      <c r="A264" s="44">
        <v>5</v>
      </c>
      <c r="B264" s="45" t="s">
        <v>37</v>
      </c>
      <c r="C264" s="44">
        <v>150</v>
      </c>
      <c r="D264" s="45">
        <v>0.02</v>
      </c>
      <c r="E264" s="45">
        <v>0</v>
      </c>
      <c r="F264" s="45">
        <v>17</v>
      </c>
      <c r="G264" s="46">
        <v>69</v>
      </c>
      <c r="H264" s="45">
        <v>8.48</v>
      </c>
      <c r="I264" s="47" t="s">
        <v>159</v>
      </c>
    </row>
    <row r="265" spans="1:9" ht="17.25" customHeight="1">
      <c r="A265" s="44">
        <v>6</v>
      </c>
      <c r="B265" s="45" t="s">
        <v>38</v>
      </c>
      <c r="C265" s="44">
        <v>25</v>
      </c>
      <c r="D265" s="44">
        <v>1.56</v>
      </c>
      <c r="E265" s="44">
        <v>0.25</v>
      </c>
      <c r="F265" s="44">
        <v>9.1</v>
      </c>
      <c r="G265" s="44">
        <v>50.4</v>
      </c>
      <c r="H265" s="44">
        <v>0.14</v>
      </c>
      <c r="I265" s="47"/>
    </row>
    <row r="266" spans="1:9" ht="17.25" customHeight="1">
      <c r="A266" s="44">
        <v>7</v>
      </c>
      <c r="B266" s="45" t="s">
        <v>39</v>
      </c>
      <c r="C266" s="44">
        <v>25</v>
      </c>
      <c r="D266" s="44">
        <v>1.65</v>
      </c>
      <c r="E266" s="44">
        <v>0.28</v>
      </c>
      <c r="F266" s="44">
        <v>10.25</v>
      </c>
      <c r="G266" s="44">
        <v>51.5</v>
      </c>
      <c r="H266" s="44">
        <v>0.05</v>
      </c>
      <c r="I266" s="47"/>
    </row>
    <row r="267" spans="1:9" s="31" customFormat="1" ht="17.25" customHeight="1">
      <c r="A267" s="41"/>
      <c r="B267" s="52" t="s">
        <v>71</v>
      </c>
      <c r="C267" s="51">
        <v>645</v>
      </c>
      <c r="D267" s="54">
        <f>SUM(D260:D266)</f>
        <v>18.689999999999998</v>
      </c>
      <c r="E267" s="54">
        <f>SUM(E260:E266)</f>
        <v>21.450000000000003</v>
      </c>
      <c r="F267" s="54">
        <f>SUM(F260:F266)</f>
        <v>87.75</v>
      </c>
      <c r="G267" s="54">
        <f>SUM(G260:G266)</f>
        <v>583.5</v>
      </c>
      <c r="H267" s="54">
        <f>SUM(H260:H266)</f>
        <v>31</v>
      </c>
      <c r="I267" s="55"/>
    </row>
    <row r="268" spans="1:9" ht="17.25" customHeight="1">
      <c r="A268" s="44"/>
      <c r="B268" s="38" t="s">
        <v>40</v>
      </c>
      <c r="C268" s="41"/>
      <c r="D268" s="82"/>
      <c r="E268" s="82"/>
      <c r="F268" s="82"/>
      <c r="G268" s="82"/>
      <c r="H268" s="82"/>
      <c r="I268" s="70"/>
    </row>
    <row r="269" spans="1:9" ht="17.25" customHeight="1">
      <c r="A269" s="44">
        <v>1</v>
      </c>
      <c r="B269" s="45" t="s">
        <v>42</v>
      </c>
      <c r="C269" s="44">
        <v>150</v>
      </c>
      <c r="D269" s="44">
        <v>0.38</v>
      </c>
      <c r="E269" s="44">
        <v>0.1</v>
      </c>
      <c r="F269" s="44">
        <v>10.1</v>
      </c>
      <c r="G269" s="44">
        <v>66</v>
      </c>
      <c r="H269" s="60">
        <v>8.2</v>
      </c>
      <c r="I269" s="50" t="s">
        <v>160</v>
      </c>
    </row>
    <row r="270" spans="1:9" ht="17.25" customHeight="1">
      <c r="A270" s="44">
        <v>2</v>
      </c>
      <c r="B270" s="45" t="s">
        <v>47</v>
      </c>
      <c r="C270" s="44">
        <v>50</v>
      </c>
      <c r="D270" s="45">
        <v>3.57</v>
      </c>
      <c r="E270" s="45">
        <v>2.65</v>
      </c>
      <c r="F270" s="45">
        <v>31.01</v>
      </c>
      <c r="G270" s="46">
        <v>106</v>
      </c>
      <c r="H270" s="45">
        <v>0.6</v>
      </c>
      <c r="I270" s="47" t="s">
        <v>159</v>
      </c>
    </row>
    <row r="271" spans="1:9" ht="17.25" customHeight="1">
      <c r="A271" s="44">
        <v>3</v>
      </c>
      <c r="B271" s="45" t="s">
        <v>199</v>
      </c>
      <c r="C271" s="44">
        <v>50</v>
      </c>
      <c r="D271" s="45">
        <v>1.2</v>
      </c>
      <c r="E271" s="45">
        <v>0.3</v>
      </c>
      <c r="F271" s="45">
        <v>5.15</v>
      </c>
      <c r="G271" s="46">
        <v>60</v>
      </c>
      <c r="H271" s="45">
        <v>12</v>
      </c>
      <c r="I271" s="47" t="s">
        <v>163</v>
      </c>
    </row>
    <row r="272" spans="1:13" ht="17.25" customHeight="1">
      <c r="A272" s="41"/>
      <c r="B272" s="52" t="s">
        <v>71</v>
      </c>
      <c r="C272" s="51">
        <v>250</v>
      </c>
      <c r="D272" s="54">
        <f>SUM(D269:D271)</f>
        <v>5.1499999999999995</v>
      </c>
      <c r="E272" s="54">
        <f>SUM(E269:E271)</f>
        <v>3.05</v>
      </c>
      <c r="F272" s="54">
        <f>SUM(F269:F271)</f>
        <v>46.26</v>
      </c>
      <c r="G272" s="54">
        <f>SUM(G269:G271)</f>
        <v>232</v>
      </c>
      <c r="H272" s="54">
        <f>SUM(H269:H271)</f>
        <v>20.799999999999997</v>
      </c>
      <c r="I272" s="47"/>
      <c r="J272" s="105"/>
      <c r="K272" s="105"/>
      <c r="L272" s="105"/>
      <c r="M272" s="105"/>
    </row>
    <row r="273" spans="1:9" ht="17.25" customHeight="1">
      <c r="A273" s="44"/>
      <c r="B273" s="74" t="s">
        <v>51</v>
      </c>
      <c r="C273" s="73"/>
      <c r="D273" s="79"/>
      <c r="E273" s="79"/>
      <c r="F273" s="79"/>
      <c r="G273" s="79"/>
      <c r="H273" s="79"/>
      <c r="I273" s="80"/>
    </row>
    <row r="274" spans="1:9" s="61" customFormat="1" ht="18.75" customHeight="1">
      <c r="A274" s="92">
        <v>1</v>
      </c>
      <c r="B274" s="63" t="s">
        <v>86</v>
      </c>
      <c r="C274" s="64">
        <v>50</v>
      </c>
      <c r="D274" s="64">
        <v>0.8</v>
      </c>
      <c r="E274" s="64">
        <v>3.6</v>
      </c>
      <c r="F274" s="64">
        <v>3.44</v>
      </c>
      <c r="G274" s="91">
        <v>48.8</v>
      </c>
      <c r="H274" s="64">
        <v>1.68</v>
      </c>
      <c r="I274" s="93"/>
    </row>
    <row r="275" spans="1:9" ht="32.25" customHeight="1">
      <c r="A275" s="71">
        <v>2</v>
      </c>
      <c r="B275" s="45" t="s">
        <v>200</v>
      </c>
      <c r="C275" s="44" t="s">
        <v>109</v>
      </c>
      <c r="D275" s="46">
        <v>9.81</v>
      </c>
      <c r="E275" s="46">
        <v>16.06</v>
      </c>
      <c r="F275" s="46">
        <v>9.66</v>
      </c>
      <c r="G275" s="46">
        <v>187</v>
      </c>
      <c r="H275" s="46">
        <v>0</v>
      </c>
      <c r="I275" s="47" t="s">
        <v>201</v>
      </c>
    </row>
    <row r="276" spans="1:9" ht="17.25" customHeight="1">
      <c r="A276" s="44">
        <v>3</v>
      </c>
      <c r="B276" s="45" t="s">
        <v>217</v>
      </c>
      <c r="C276" s="44">
        <v>200</v>
      </c>
      <c r="D276" s="45">
        <v>0.12</v>
      </c>
      <c r="E276" s="45">
        <v>0.02</v>
      </c>
      <c r="F276" s="45">
        <v>7.72</v>
      </c>
      <c r="G276" s="45">
        <v>41</v>
      </c>
      <c r="H276" s="45">
        <v>2.83</v>
      </c>
      <c r="I276" s="47" t="s">
        <v>218</v>
      </c>
    </row>
    <row r="277" spans="1:9" ht="17.25" customHeight="1">
      <c r="A277" s="92">
        <v>4</v>
      </c>
      <c r="B277" s="45" t="s">
        <v>38</v>
      </c>
      <c r="C277" s="44">
        <v>25</v>
      </c>
      <c r="D277" s="44">
        <v>1.56</v>
      </c>
      <c r="E277" s="44">
        <v>0.25</v>
      </c>
      <c r="F277" s="44">
        <v>9.1</v>
      </c>
      <c r="G277" s="44">
        <v>50.4</v>
      </c>
      <c r="H277" s="44">
        <v>0.14</v>
      </c>
      <c r="I277" s="47"/>
    </row>
    <row r="278" spans="1:9" ht="17.25" customHeight="1">
      <c r="A278" s="92">
        <v>5</v>
      </c>
      <c r="B278" s="45" t="s">
        <v>39</v>
      </c>
      <c r="C278" s="44">
        <v>20</v>
      </c>
      <c r="D278" s="44">
        <v>1.32</v>
      </c>
      <c r="E278" s="44">
        <v>0.22</v>
      </c>
      <c r="F278" s="44">
        <v>8.2</v>
      </c>
      <c r="G278" s="44">
        <v>41.2</v>
      </c>
      <c r="H278" s="44">
        <v>0.04</v>
      </c>
      <c r="I278" s="47"/>
    </row>
    <row r="279" spans="1:9" s="31" customFormat="1" ht="19.5" customHeight="1">
      <c r="A279" s="44"/>
      <c r="B279" s="52" t="s">
        <v>71</v>
      </c>
      <c r="C279" s="51">
        <v>450</v>
      </c>
      <c r="D279" s="54">
        <f>SUM(D274:D278)</f>
        <v>13.610000000000001</v>
      </c>
      <c r="E279" s="54">
        <f>SUM(E274:E278)</f>
        <v>20.15</v>
      </c>
      <c r="F279" s="54">
        <f>SUM(F274:F278)</f>
        <v>38.120000000000005</v>
      </c>
      <c r="G279" s="54">
        <f>SUM(G274:G278)</f>
        <v>368.4</v>
      </c>
      <c r="H279" s="54">
        <f>SUM(H274:H278)</f>
        <v>4.6899999999999995</v>
      </c>
      <c r="I279" s="55"/>
    </row>
    <row r="280" spans="1:9" ht="16.5" customHeight="1">
      <c r="A280" s="112"/>
      <c r="B280" s="52" t="s">
        <v>166</v>
      </c>
      <c r="C280" s="113">
        <f aca="true" t="shared" si="9" ref="C280:H280">C279+C272+C267+C258+C256</f>
        <v>1917</v>
      </c>
      <c r="D280" s="113">
        <f t="shared" si="9"/>
        <v>51.050000000000004</v>
      </c>
      <c r="E280" s="113">
        <f t="shared" si="9"/>
        <v>59.88000000000001</v>
      </c>
      <c r="F280" s="113">
        <f t="shared" si="9"/>
        <v>235.27</v>
      </c>
      <c r="G280" s="113">
        <f t="shared" si="9"/>
        <v>1629.6200000000001</v>
      </c>
      <c r="H280" s="113">
        <f t="shared" si="9"/>
        <v>56.949999999999996</v>
      </c>
      <c r="I280" s="80"/>
    </row>
    <row r="281" spans="1:9" ht="17.25" customHeight="1">
      <c r="A281" s="51"/>
      <c r="B281" s="38" t="s">
        <v>247</v>
      </c>
      <c r="C281" s="41"/>
      <c r="D281" s="82"/>
      <c r="E281" s="82"/>
      <c r="F281" s="82"/>
      <c r="G281" s="82"/>
      <c r="H281" s="82"/>
      <c r="I281" s="70"/>
    </row>
    <row r="282" spans="1:9" ht="17.25" customHeight="1">
      <c r="A282" s="51"/>
      <c r="B282" s="38" t="s">
        <v>5</v>
      </c>
      <c r="C282" s="41"/>
      <c r="D282" s="82"/>
      <c r="E282" s="82"/>
      <c r="F282" s="82"/>
      <c r="G282" s="82"/>
      <c r="H282" s="82"/>
      <c r="I282" s="70"/>
    </row>
    <row r="283" spans="1:9" ht="17.25" customHeight="1">
      <c r="A283" s="44">
        <v>1</v>
      </c>
      <c r="B283" s="45" t="s">
        <v>167</v>
      </c>
      <c r="C283" s="77" t="s">
        <v>96</v>
      </c>
      <c r="D283" s="45">
        <v>2.32</v>
      </c>
      <c r="E283" s="45">
        <v>2.95</v>
      </c>
      <c r="F283" s="45">
        <v>0.07</v>
      </c>
      <c r="G283" s="46">
        <v>36</v>
      </c>
      <c r="H283" s="45">
        <v>0.07</v>
      </c>
      <c r="I283" s="47" t="s">
        <v>168</v>
      </c>
    </row>
    <row r="284" spans="1:9" ht="30.75" customHeight="1">
      <c r="A284" s="44">
        <v>2</v>
      </c>
      <c r="B284" s="45" t="s">
        <v>233</v>
      </c>
      <c r="C284" s="44" t="s">
        <v>97</v>
      </c>
      <c r="D284" s="45">
        <v>6.55</v>
      </c>
      <c r="E284" s="45">
        <v>8.33</v>
      </c>
      <c r="F284" s="48">
        <v>35.09</v>
      </c>
      <c r="G284" s="46">
        <v>241.1</v>
      </c>
      <c r="H284" s="45">
        <v>0.51</v>
      </c>
      <c r="I284" s="47" t="s">
        <v>234</v>
      </c>
    </row>
    <row r="285" spans="1:9" ht="17.25" customHeight="1">
      <c r="A285" s="44">
        <v>3</v>
      </c>
      <c r="B285" s="45" t="s">
        <v>13</v>
      </c>
      <c r="C285" s="44">
        <v>180</v>
      </c>
      <c r="D285" s="68">
        <v>2.09</v>
      </c>
      <c r="E285" s="68">
        <v>1.54</v>
      </c>
      <c r="F285" s="68">
        <v>12.879000000000001</v>
      </c>
      <c r="G285" s="69">
        <v>81</v>
      </c>
      <c r="H285" s="68">
        <v>1.08</v>
      </c>
      <c r="I285" s="47" t="s">
        <v>153</v>
      </c>
    </row>
    <row r="286" spans="1:9" ht="33" customHeight="1">
      <c r="A286" s="41">
        <v>4</v>
      </c>
      <c r="B286" s="45" t="s">
        <v>16</v>
      </c>
      <c r="C286" s="44">
        <v>25</v>
      </c>
      <c r="D286" s="45">
        <v>1.56</v>
      </c>
      <c r="E286" s="45">
        <v>0.25</v>
      </c>
      <c r="F286" s="45">
        <v>9.1</v>
      </c>
      <c r="G286" s="45">
        <v>50.4</v>
      </c>
      <c r="H286" s="45">
        <v>0.14</v>
      </c>
      <c r="I286" s="47"/>
    </row>
    <row r="287" spans="1:9" s="31" customFormat="1" ht="17.25" customHeight="1">
      <c r="A287" s="44"/>
      <c r="B287" s="52" t="s">
        <v>71</v>
      </c>
      <c r="C287" s="53">
        <v>422</v>
      </c>
      <c r="D287" s="54">
        <f>SUM(D283:D286)</f>
        <v>12.52</v>
      </c>
      <c r="E287" s="54">
        <f>SUM(E283:E286)</f>
        <v>13.07</v>
      </c>
      <c r="F287" s="54">
        <f>SUM(F283:F286)</f>
        <v>57.139</v>
      </c>
      <c r="G287" s="54">
        <f>SUM(G283:G286)</f>
        <v>408.5</v>
      </c>
      <c r="H287" s="54">
        <f>SUM(H283:H286)</f>
        <v>1.8000000000000003</v>
      </c>
      <c r="I287" s="55"/>
    </row>
    <row r="288" spans="1:26" ht="17.25" customHeight="1">
      <c r="A288" s="44"/>
      <c r="B288" s="52" t="s">
        <v>17</v>
      </c>
      <c r="C288" s="56"/>
      <c r="D288" s="52"/>
      <c r="E288" s="52"/>
      <c r="F288" s="52"/>
      <c r="G288" s="52"/>
      <c r="H288" s="52"/>
      <c r="I288" s="47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9" ht="21.75" customHeight="1">
      <c r="A289" s="44">
        <v>1</v>
      </c>
      <c r="B289" s="45" t="s">
        <v>20</v>
      </c>
      <c r="C289" s="44">
        <v>150</v>
      </c>
      <c r="D289" s="45">
        <v>2.7</v>
      </c>
      <c r="E289" s="45">
        <v>3</v>
      </c>
      <c r="F289" s="45">
        <v>13.05</v>
      </c>
      <c r="G289" s="46">
        <v>90</v>
      </c>
      <c r="H289" s="45">
        <v>0.2</v>
      </c>
      <c r="I289" s="47" t="s">
        <v>154</v>
      </c>
    </row>
    <row r="290" spans="1:10" ht="17.25" customHeight="1">
      <c r="A290" s="41"/>
      <c r="B290" s="108" t="s">
        <v>22</v>
      </c>
      <c r="C290" s="114"/>
      <c r="D290" s="97"/>
      <c r="E290" s="97"/>
      <c r="F290" s="97"/>
      <c r="G290" s="97"/>
      <c r="H290" s="97"/>
      <c r="I290" s="70"/>
      <c r="J290" s="115"/>
    </row>
    <row r="291" spans="1:11" ht="17.25" customHeight="1">
      <c r="A291" s="44">
        <v>1</v>
      </c>
      <c r="B291" s="45" t="s">
        <v>72</v>
      </c>
      <c r="C291" s="44">
        <v>40</v>
      </c>
      <c r="D291" s="46">
        <v>0.45</v>
      </c>
      <c r="E291" s="45">
        <v>3.66</v>
      </c>
      <c r="F291" s="45">
        <v>10</v>
      </c>
      <c r="G291" s="45">
        <v>38.4</v>
      </c>
      <c r="H291" s="45">
        <v>0.45</v>
      </c>
      <c r="I291" s="47" t="s">
        <v>159</v>
      </c>
      <c r="J291" s="59"/>
      <c r="K291" s="59"/>
    </row>
    <row r="292" spans="1:9" ht="33" customHeight="1">
      <c r="A292" s="44">
        <v>2</v>
      </c>
      <c r="B292" s="63" t="s">
        <v>249</v>
      </c>
      <c r="C292" s="64" t="s">
        <v>103</v>
      </c>
      <c r="D292" s="63">
        <v>1.67</v>
      </c>
      <c r="E292" s="63">
        <v>8.89</v>
      </c>
      <c r="F292" s="63">
        <v>11.93</v>
      </c>
      <c r="G292" s="63">
        <v>135</v>
      </c>
      <c r="H292" s="63">
        <v>1.1</v>
      </c>
      <c r="I292" s="67" t="s">
        <v>202</v>
      </c>
    </row>
    <row r="293" spans="1:9" s="61" customFormat="1" ht="16.5" customHeight="1">
      <c r="A293" s="44">
        <v>3</v>
      </c>
      <c r="B293" s="63" t="s">
        <v>250</v>
      </c>
      <c r="C293" s="64" t="s">
        <v>118</v>
      </c>
      <c r="D293" s="116">
        <v>3.5</v>
      </c>
      <c r="E293" s="116">
        <v>12.5</v>
      </c>
      <c r="F293" s="116">
        <v>18.9</v>
      </c>
      <c r="G293" s="116">
        <v>250</v>
      </c>
      <c r="H293" s="116">
        <v>0</v>
      </c>
      <c r="I293" s="93" t="s">
        <v>251</v>
      </c>
    </row>
    <row r="294" spans="1:9" ht="25.5" customHeight="1">
      <c r="A294" s="44">
        <v>4</v>
      </c>
      <c r="B294" s="45" t="s">
        <v>35</v>
      </c>
      <c r="C294" s="44">
        <v>150</v>
      </c>
      <c r="D294" s="45">
        <v>0.18</v>
      </c>
      <c r="E294" s="45">
        <v>0.075</v>
      </c>
      <c r="F294" s="45">
        <v>13.75</v>
      </c>
      <c r="G294" s="46">
        <v>75</v>
      </c>
      <c r="H294" s="45">
        <v>11.25</v>
      </c>
      <c r="I294" s="47" t="s">
        <v>191</v>
      </c>
    </row>
    <row r="295" spans="1:9" ht="17.25" customHeight="1">
      <c r="A295" s="44">
        <v>5</v>
      </c>
      <c r="B295" s="45" t="s">
        <v>38</v>
      </c>
      <c r="C295" s="44">
        <v>25</v>
      </c>
      <c r="D295" s="44">
        <v>1.56</v>
      </c>
      <c r="E295" s="44">
        <v>0.25</v>
      </c>
      <c r="F295" s="44">
        <v>9.1</v>
      </c>
      <c r="G295" s="44">
        <v>50.4</v>
      </c>
      <c r="H295" s="44">
        <v>0.14</v>
      </c>
      <c r="I295" s="47"/>
    </row>
    <row r="296" spans="1:9" ht="17.25" customHeight="1">
      <c r="A296" s="44">
        <v>6</v>
      </c>
      <c r="B296" s="45" t="s">
        <v>39</v>
      </c>
      <c r="C296" s="44">
        <v>25</v>
      </c>
      <c r="D296" s="44">
        <v>1.65</v>
      </c>
      <c r="E296" s="44">
        <v>0.28</v>
      </c>
      <c r="F296" s="44">
        <v>10.25</v>
      </c>
      <c r="G296" s="44">
        <v>51.5</v>
      </c>
      <c r="H296" s="44">
        <v>0.05</v>
      </c>
      <c r="I296" s="47"/>
    </row>
    <row r="297" spans="1:9" s="31" customFormat="1" ht="17.25" customHeight="1">
      <c r="A297" s="44"/>
      <c r="B297" s="52" t="s">
        <v>71</v>
      </c>
      <c r="C297" s="51">
        <v>600</v>
      </c>
      <c r="D297" s="54">
        <f>SUM(D291:D296)</f>
        <v>9.01</v>
      </c>
      <c r="E297" s="54">
        <f>SUM(E291:E296)</f>
        <v>25.655</v>
      </c>
      <c r="F297" s="54">
        <f>SUM(F291:F296)</f>
        <v>73.93</v>
      </c>
      <c r="G297" s="54">
        <f>SUM(G291:G296)</f>
        <v>600.3</v>
      </c>
      <c r="H297" s="54">
        <f>SUM(H291:H296)</f>
        <v>12.990000000000002</v>
      </c>
      <c r="I297" s="55"/>
    </row>
    <row r="298" spans="1:10" ht="17.25" customHeight="1">
      <c r="A298" s="44"/>
      <c r="B298" s="54" t="s">
        <v>40</v>
      </c>
      <c r="C298" s="72"/>
      <c r="D298" s="57"/>
      <c r="E298" s="57"/>
      <c r="F298" s="57"/>
      <c r="G298" s="57"/>
      <c r="H298" s="57"/>
      <c r="I298" s="47"/>
      <c r="J298" s="117"/>
    </row>
    <row r="299" spans="1:9" ht="17.25" customHeight="1">
      <c r="A299" s="44">
        <v>1</v>
      </c>
      <c r="B299" s="45" t="s">
        <v>42</v>
      </c>
      <c r="C299" s="44">
        <v>150</v>
      </c>
      <c r="D299" s="44">
        <v>0.38</v>
      </c>
      <c r="E299" s="44">
        <v>0.1</v>
      </c>
      <c r="F299" s="44">
        <v>10.1</v>
      </c>
      <c r="G299" s="44">
        <v>66</v>
      </c>
      <c r="H299" s="60">
        <v>8.2</v>
      </c>
      <c r="I299" s="50" t="s">
        <v>160</v>
      </c>
    </row>
    <row r="300" spans="1:9" ht="17.25" customHeight="1">
      <c r="A300" s="44">
        <v>2</v>
      </c>
      <c r="B300" s="45" t="s">
        <v>252</v>
      </c>
      <c r="C300" s="44">
        <v>50</v>
      </c>
      <c r="D300" s="45">
        <v>1.9</v>
      </c>
      <c r="E300" s="45">
        <v>5.93</v>
      </c>
      <c r="F300" s="45">
        <v>30.26</v>
      </c>
      <c r="G300" s="45">
        <v>120</v>
      </c>
      <c r="H300" s="45">
        <v>0</v>
      </c>
      <c r="I300" s="47"/>
    </row>
    <row r="301" spans="1:9" ht="17.25" customHeight="1">
      <c r="A301" s="44">
        <v>3</v>
      </c>
      <c r="B301" s="45" t="s">
        <v>199</v>
      </c>
      <c r="C301" s="44">
        <v>50</v>
      </c>
      <c r="D301" s="45">
        <v>1.5</v>
      </c>
      <c r="E301" s="45">
        <v>0.3</v>
      </c>
      <c r="F301" s="45">
        <v>3.15</v>
      </c>
      <c r="G301" s="45">
        <v>60</v>
      </c>
      <c r="H301" s="45">
        <v>12</v>
      </c>
      <c r="I301" s="47" t="s">
        <v>163</v>
      </c>
    </row>
    <row r="302" spans="1:9" ht="17.25" customHeight="1">
      <c r="A302" s="41"/>
      <c r="B302" s="38" t="s">
        <v>71</v>
      </c>
      <c r="C302" s="51">
        <v>250</v>
      </c>
      <c r="D302" s="54">
        <f>SUM(D299:D301)</f>
        <v>3.78</v>
      </c>
      <c r="E302" s="54">
        <f>SUM(E299:E301)</f>
        <v>6.329999999999999</v>
      </c>
      <c r="F302" s="54">
        <f>SUM(F299:F301)</f>
        <v>43.51</v>
      </c>
      <c r="G302" s="54">
        <f>SUM(G299:G301)</f>
        <v>246</v>
      </c>
      <c r="H302" s="54">
        <f>SUM(H299:H301)</f>
        <v>20.2</v>
      </c>
      <c r="I302" s="47"/>
    </row>
    <row r="303" spans="1:10" ht="17.25" customHeight="1">
      <c r="A303" s="44"/>
      <c r="B303" s="54" t="s">
        <v>51</v>
      </c>
      <c r="C303" s="72"/>
      <c r="D303" s="57"/>
      <c r="E303" s="57"/>
      <c r="F303" s="57"/>
      <c r="G303" s="57"/>
      <c r="H303" s="57"/>
      <c r="I303" s="47"/>
      <c r="J303" s="117"/>
    </row>
    <row r="304" spans="1:9" s="133" customFormat="1" ht="30" customHeight="1">
      <c r="A304" s="86">
        <v>1</v>
      </c>
      <c r="B304" s="130" t="s">
        <v>237</v>
      </c>
      <c r="C304" s="86" t="s">
        <v>238</v>
      </c>
      <c r="D304" s="131">
        <v>10.95</v>
      </c>
      <c r="E304" s="131">
        <v>7.26</v>
      </c>
      <c r="F304" s="131">
        <v>8.69</v>
      </c>
      <c r="G304" s="131">
        <v>158.3</v>
      </c>
      <c r="H304" s="131">
        <v>3.21</v>
      </c>
      <c r="I304" s="132" t="s">
        <v>239</v>
      </c>
    </row>
    <row r="305" spans="1:9" s="133" customFormat="1" ht="17.25" customHeight="1">
      <c r="A305" s="44">
        <v>2</v>
      </c>
      <c r="B305" s="45" t="s">
        <v>90</v>
      </c>
      <c r="C305" s="44">
        <v>150</v>
      </c>
      <c r="D305" s="45">
        <v>3.32</v>
      </c>
      <c r="E305" s="45">
        <v>10.4</v>
      </c>
      <c r="F305" s="48">
        <v>24.8</v>
      </c>
      <c r="G305" s="46">
        <v>210</v>
      </c>
      <c r="H305" s="45">
        <v>3.03</v>
      </c>
      <c r="I305" s="47" t="s">
        <v>203</v>
      </c>
    </row>
    <row r="306" spans="1:9" ht="18" customHeight="1">
      <c r="A306" s="44">
        <v>3</v>
      </c>
      <c r="B306" s="45" t="s">
        <v>192</v>
      </c>
      <c r="C306" s="44">
        <v>200</v>
      </c>
      <c r="D306" s="45">
        <v>1.36</v>
      </c>
      <c r="E306" s="45">
        <v>0</v>
      </c>
      <c r="F306" s="45">
        <v>29.02</v>
      </c>
      <c r="G306" s="45">
        <v>116.19</v>
      </c>
      <c r="H306" s="45">
        <v>0</v>
      </c>
      <c r="I306" s="47" t="s">
        <v>193</v>
      </c>
    </row>
    <row r="307" spans="1:9" s="61" customFormat="1" ht="17.25" customHeight="1">
      <c r="A307" s="44">
        <v>4</v>
      </c>
      <c r="B307" s="45" t="s">
        <v>38</v>
      </c>
      <c r="C307" s="44">
        <v>20</v>
      </c>
      <c r="D307" s="45">
        <v>1.25</v>
      </c>
      <c r="E307" s="48">
        <v>0.2</v>
      </c>
      <c r="F307" s="45">
        <v>7.3</v>
      </c>
      <c r="G307" s="48">
        <v>40.3</v>
      </c>
      <c r="H307" s="45">
        <v>0.11</v>
      </c>
      <c r="I307" s="67"/>
    </row>
    <row r="308" spans="1:9" s="31" customFormat="1" ht="19.5" customHeight="1">
      <c r="A308" s="44"/>
      <c r="B308" s="52" t="s">
        <v>71</v>
      </c>
      <c r="C308" s="51">
        <v>450</v>
      </c>
      <c r="D308" s="54">
        <f>SUM(D304:D307)</f>
        <v>16.88</v>
      </c>
      <c r="E308" s="54">
        <f>SUM(E304:E307)</f>
        <v>17.86</v>
      </c>
      <c r="F308" s="54">
        <f>SUM(F304:F307)</f>
        <v>69.81</v>
      </c>
      <c r="G308" s="54">
        <f>SUM(G304:G307)</f>
        <v>524.79</v>
      </c>
      <c r="H308" s="54">
        <f>SUM(H304:H307)</f>
        <v>6.3500000000000005</v>
      </c>
      <c r="I308" s="55"/>
    </row>
    <row r="309" spans="1:10" ht="17.25" customHeight="1">
      <c r="A309" s="118"/>
      <c r="B309" s="52" t="s">
        <v>166</v>
      </c>
      <c r="C309" s="108">
        <f aca="true" t="shared" si="10" ref="C309:H309">C308+C302+C297+C289+C287</f>
        <v>1872</v>
      </c>
      <c r="D309" s="108">
        <f t="shared" si="10"/>
        <v>44.89</v>
      </c>
      <c r="E309" s="108">
        <f t="shared" si="10"/>
        <v>65.91499999999999</v>
      </c>
      <c r="F309" s="108">
        <f t="shared" si="10"/>
        <v>257.439</v>
      </c>
      <c r="G309" s="108">
        <f t="shared" si="10"/>
        <v>1869.59</v>
      </c>
      <c r="H309" s="108">
        <f t="shared" si="10"/>
        <v>41.540000000000006</v>
      </c>
      <c r="I309" s="99"/>
      <c r="J309" s="119"/>
    </row>
    <row r="310" spans="1:10" ht="17.25" customHeight="1">
      <c r="A310" s="118"/>
      <c r="B310" s="52"/>
      <c r="C310" s="120"/>
      <c r="D310" s="120"/>
      <c r="E310" s="120"/>
      <c r="F310" s="120"/>
      <c r="G310" s="120"/>
      <c r="H310" s="120"/>
      <c r="I310" s="99"/>
      <c r="J310" s="119"/>
    </row>
    <row r="311" spans="1:10" ht="17.25" customHeight="1">
      <c r="A311" s="118"/>
      <c r="B311" s="52" t="s">
        <v>5</v>
      </c>
      <c r="C311" s="121">
        <f>C287+C256+C226+C195+C164+C133+C103+C71+C41+C10</f>
        <v>4162</v>
      </c>
      <c r="D311" s="121">
        <f>D287+D256+D226+D195+D164+D133+D103+D71+D41+D10</f>
        <v>119.31</v>
      </c>
      <c r="E311" s="121">
        <f>E287+E256+E226+E195+E164+E133+E103+E71+E41+E10</f>
        <v>129.47000000000003</v>
      </c>
      <c r="F311" s="121">
        <f>F287+F256+F226+F195+F164+F133+F103+F71+F41+F10</f>
        <v>562.636</v>
      </c>
      <c r="G311" s="121">
        <f>G287+G256+G226+G195+G164+G133+G103+G71+G41+G10</f>
        <v>3918.92</v>
      </c>
      <c r="H311" s="120"/>
      <c r="I311" s="99"/>
      <c r="J311" s="119"/>
    </row>
    <row r="312" spans="1:10" ht="19.5" customHeight="1">
      <c r="A312" s="118"/>
      <c r="B312" s="52" t="s">
        <v>253</v>
      </c>
      <c r="C312" s="121">
        <f>C311/10</f>
        <v>416.2</v>
      </c>
      <c r="D312" s="121">
        <f>D311/10</f>
        <v>11.931000000000001</v>
      </c>
      <c r="E312" s="121">
        <f>E311/10</f>
        <v>12.947000000000003</v>
      </c>
      <c r="F312" s="121">
        <f>F311/10</f>
        <v>56.2636</v>
      </c>
      <c r="G312" s="121">
        <f>G311/10</f>
        <v>391.892</v>
      </c>
      <c r="H312" s="120"/>
      <c r="I312" s="99"/>
      <c r="J312" s="119"/>
    </row>
    <row r="313" spans="1:10" ht="17.25" customHeight="1">
      <c r="A313" s="118"/>
      <c r="B313" s="122" t="s">
        <v>254</v>
      </c>
      <c r="C313" s="120"/>
      <c r="D313" s="108">
        <f>D312/54*100</f>
        <v>22.09444444444445</v>
      </c>
      <c r="E313" s="108">
        <f>E312/60*100</f>
        <v>21.578333333333337</v>
      </c>
      <c r="F313" s="108">
        <f>F312/261*100</f>
        <v>21.55693486590038</v>
      </c>
      <c r="G313" s="149">
        <f>G312/1800*100</f>
        <v>21.77177777777778</v>
      </c>
      <c r="H313" s="120"/>
      <c r="I313" s="99"/>
      <c r="J313" s="119"/>
    </row>
    <row r="314" spans="1:10" ht="17.25" customHeight="1">
      <c r="A314" s="118"/>
      <c r="B314" s="52" t="s">
        <v>17</v>
      </c>
      <c r="C314" s="71">
        <f>C289+C258+C228+C197+C166+C135+C105+C73+C43+C12</f>
        <v>1500</v>
      </c>
      <c r="D314" s="71">
        <f>D289+D258+D228+D197+D166+D135+D105+D73+D43+D12</f>
        <v>26.999999999999996</v>
      </c>
      <c r="E314" s="71">
        <f>E289+E258+E228+E197+E166+E135+E105+E73+E43+E12</f>
        <v>30</v>
      </c>
      <c r="F314" s="71">
        <f>F289+F258+F228+F197+F166+F135+F105+F73+F43+F12</f>
        <v>130.5</v>
      </c>
      <c r="G314" s="71">
        <f>G289+G258+G228+G197+G166+G135+G105+G73+G43+G12</f>
        <v>900</v>
      </c>
      <c r="H314" s="120"/>
      <c r="I314" s="99"/>
      <c r="J314" s="119"/>
    </row>
    <row r="315" spans="1:10" ht="17.25" customHeight="1">
      <c r="A315" s="118"/>
      <c r="B315" s="52" t="s">
        <v>253</v>
      </c>
      <c r="C315" s="121">
        <f>C314/10</f>
        <v>150</v>
      </c>
      <c r="D315" s="121">
        <f>D314/10</f>
        <v>2.6999999999999997</v>
      </c>
      <c r="E315" s="121">
        <f>E314/10</f>
        <v>3</v>
      </c>
      <c r="F315" s="121">
        <f>F314/10</f>
        <v>13.05</v>
      </c>
      <c r="G315" s="121">
        <f>G314/10</f>
        <v>90</v>
      </c>
      <c r="H315" s="120"/>
      <c r="I315" s="99"/>
      <c r="J315" s="119"/>
    </row>
    <row r="316" spans="1:10" ht="17.25" customHeight="1">
      <c r="A316" s="118"/>
      <c r="B316" s="122" t="s">
        <v>254</v>
      </c>
      <c r="C316" s="120"/>
      <c r="D316" s="120">
        <v>5</v>
      </c>
      <c r="E316" s="120">
        <v>5</v>
      </c>
      <c r="F316" s="120">
        <v>5</v>
      </c>
      <c r="G316" s="120">
        <v>5</v>
      </c>
      <c r="H316" s="120"/>
      <c r="I316" s="99"/>
      <c r="J316" s="119"/>
    </row>
    <row r="317" spans="1:10" ht="17.25" customHeight="1">
      <c r="A317" s="118"/>
      <c r="B317" s="52" t="s">
        <v>22</v>
      </c>
      <c r="C317" s="121">
        <v>6235</v>
      </c>
      <c r="D317" s="121">
        <v>184.34</v>
      </c>
      <c r="E317" s="121">
        <v>218.2</v>
      </c>
      <c r="F317" s="121">
        <v>800.09</v>
      </c>
      <c r="G317" s="121">
        <v>5965.71</v>
      </c>
      <c r="H317" s="120"/>
      <c r="I317" s="99"/>
      <c r="J317" s="119"/>
    </row>
    <row r="318" spans="1:10" ht="17.25" customHeight="1">
      <c r="A318" s="118"/>
      <c r="B318" s="52" t="s">
        <v>253</v>
      </c>
      <c r="C318" s="71">
        <f>C317/10</f>
        <v>623.5</v>
      </c>
      <c r="D318" s="121">
        <f>D317/10</f>
        <v>18.434</v>
      </c>
      <c r="E318" s="121">
        <f>E317/10</f>
        <v>21.82</v>
      </c>
      <c r="F318" s="121">
        <f>F317/10</f>
        <v>80.009</v>
      </c>
      <c r="G318" s="121">
        <f>G317/10</f>
        <v>596.571</v>
      </c>
      <c r="H318" s="120"/>
      <c r="I318" s="99"/>
      <c r="J318" s="119"/>
    </row>
    <row r="319" spans="1:10" ht="17.25" customHeight="1">
      <c r="A319" s="118"/>
      <c r="B319" s="122" t="s">
        <v>254</v>
      </c>
      <c r="C319" s="120"/>
      <c r="D319" s="108">
        <f>D318/54*100</f>
        <v>34.13703703703704</v>
      </c>
      <c r="E319" s="108">
        <f>E318/60*100</f>
        <v>36.36666666666667</v>
      </c>
      <c r="F319" s="108">
        <f>F318/261*100</f>
        <v>30.65478927203065</v>
      </c>
      <c r="G319" s="108">
        <f>G318/1800*100</f>
        <v>33.142833333333336</v>
      </c>
      <c r="H319" s="120"/>
      <c r="I319" s="99"/>
      <c r="J319" s="119"/>
    </row>
    <row r="320" spans="1:10" ht="17.25" customHeight="1">
      <c r="A320" s="118"/>
      <c r="B320" s="52" t="s">
        <v>255</v>
      </c>
      <c r="C320" s="71">
        <f>C302+C272+C242+C211+C180+C148+C119+C87+C56+C26</f>
        <v>2500</v>
      </c>
      <c r="D320" s="71">
        <f>D302+D272+D242+D211+D180+D148+D119+D87+D56+D26</f>
        <v>54.89</v>
      </c>
      <c r="E320" s="71">
        <f>E302+E272+E242+E211+E180+E148+E119+E87+E56+E26</f>
        <v>62.779999999999994</v>
      </c>
      <c r="F320" s="71">
        <f>F302+F272+F242+F211+F180+F148+F119+F87+F56+F26</f>
        <v>373.01</v>
      </c>
      <c r="G320" s="71">
        <f>G302+G272+G242+G211+G180+G148+G119+G87+G56+G26</f>
        <v>2043</v>
      </c>
      <c r="H320" s="120"/>
      <c r="I320" s="99"/>
      <c r="J320" s="119"/>
    </row>
    <row r="321" spans="1:10" ht="17.25" customHeight="1">
      <c r="A321" s="118"/>
      <c r="B321" s="52" t="s">
        <v>253</v>
      </c>
      <c r="C321" s="121">
        <f>C320/10</f>
        <v>250</v>
      </c>
      <c r="D321" s="121">
        <f>D320/10</f>
        <v>5.489</v>
      </c>
      <c r="E321" s="121">
        <f>E320/10</f>
        <v>6.278</v>
      </c>
      <c r="F321" s="121">
        <f>F320/10</f>
        <v>37.301</v>
      </c>
      <c r="G321" s="121">
        <f>G320/10</f>
        <v>204.3</v>
      </c>
      <c r="H321" s="120"/>
      <c r="I321" s="99"/>
      <c r="J321" s="119"/>
    </row>
    <row r="322" spans="1:10" ht="17.25" customHeight="1">
      <c r="A322" s="118"/>
      <c r="B322" s="122" t="s">
        <v>254</v>
      </c>
      <c r="C322" s="120"/>
      <c r="D322" s="120">
        <v>10.2</v>
      </c>
      <c r="E322" s="120">
        <v>10.5</v>
      </c>
      <c r="F322" s="120">
        <v>14.29</v>
      </c>
      <c r="G322" s="120">
        <v>11.35</v>
      </c>
      <c r="H322" s="120"/>
      <c r="I322" s="99"/>
      <c r="J322" s="119"/>
    </row>
    <row r="323" spans="1:10" ht="17.25" customHeight="1">
      <c r="A323" s="118"/>
      <c r="B323" s="52" t="s">
        <v>51</v>
      </c>
      <c r="C323" s="71">
        <f>C308+C248+C218+C187+C155+C125+C95+C63+C33</f>
        <v>4055</v>
      </c>
      <c r="D323" s="71">
        <f>D308+D248+D218+D187+D155+D125+D95+D63+D33</f>
        <v>128.97</v>
      </c>
      <c r="E323" s="71">
        <f>E308+E248+E218+E187+E155+E125+E95+E63+E33</f>
        <v>135</v>
      </c>
      <c r="F323" s="71">
        <f>F308+F248+F218+F187+F155+F125+F95+F63+F33</f>
        <v>583.11</v>
      </c>
      <c r="G323" s="71">
        <f>G308+G248+G218+G187+G155+G125+G95+G63+G33</f>
        <v>4317.16</v>
      </c>
      <c r="H323" s="120"/>
      <c r="I323" s="99"/>
      <c r="J323" s="119"/>
    </row>
    <row r="324" spans="1:10" ht="17.25" customHeight="1">
      <c r="A324" s="118"/>
      <c r="B324" s="52" t="s">
        <v>253</v>
      </c>
      <c r="C324" s="121">
        <f>C323/10</f>
        <v>405.5</v>
      </c>
      <c r="D324" s="121">
        <f>D323/10</f>
        <v>12.897</v>
      </c>
      <c r="E324" s="121">
        <f>E323/10</f>
        <v>13.5</v>
      </c>
      <c r="F324" s="121">
        <f>F323/10</f>
        <v>58.311</v>
      </c>
      <c r="G324" s="121">
        <f>G323/10</f>
        <v>431.716</v>
      </c>
      <c r="H324" s="120"/>
      <c r="I324" s="99"/>
      <c r="J324" s="119"/>
    </row>
    <row r="325" spans="1:10" ht="17.25" customHeight="1">
      <c r="A325" s="118"/>
      <c r="B325" s="122" t="s">
        <v>254</v>
      </c>
      <c r="C325" s="120"/>
      <c r="D325" s="150">
        <f>D324/54*100</f>
        <v>23.883333333333333</v>
      </c>
      <c r="E325" s="108">
        <f>E324/60*100</f>
        <v>22.5</v>
      </c>
      <c r="F325" s="108">
        <f>F324/261*100</f>
        <v>22.341379310344827</v>
      </c>
      <c r="G325" s="108">
        <f>G324/1800*100</f>
        <v>23.984222222222222</v>
      </c>
      <c r="H325" s="120"/>
      <c r="I325" s="99"/>
      <c r="J325" s="119"/>
    </row>
    <row r="326" spans="1:10" ht="17.25" customHeight="1">
      <c r="A326" s="118"/>
      <c r="B326" s="108" t="s">
        <v>256</v>
      </c>
      <c r="C326" s="121">
        <f>C309+C280+C249+C219+C188+C156+C126+C96+C64+C34</f>
        <v>18807</v>
      </c>
      <c r="D326" s="121">
        <f>D311+D314+D317+D320+D323</f>
        <v>514.51</v>
      </c>
      <c r="E326" s="121">
        <f>E311+E314+E317+E320+E323</f>
        <v>575.45</v>
      </c>
      <c r="F326" s="121">
        <v>2500</v>
      </c>
      <c r="G326" s="121">
        <f>G311+G314+G317+G320+G323</f>
        <v>17144.79</v>
      </c>
      <c r="H326" s="121">
        <v>474.99</v>
      </c>
      <c r="I326" s="99"/>
      <c r="J326" s="119"/>
    </row>
    <row r="327" spans="1:10" ht="37.5" customHeight="1">
      <c r="A327" s="118"/>
      <c r="B327" s="123" t="s">
        <v>257</v>
      </c>
      <c r="C327" s="121">
        <f aca="true" t="shared" si="11" ref="C327:H327">C326/10</f>
        <v>1880.7</v>
      </c>
      <c r="D327" s="121">
        <f t="shared" si="11"/>
        <v>51.451</v>
      </c>
      <c r="E327" s="121">
        <f t="shared" si="11"/>
        <v>57.545</v>
      </c>
      <c r="F327" s="121">
        <f t="shared" si="11"/>
        <v>250</v>
      </c>
      <c r="G327" s="121">
        <f t="shared" si="11"/>
        <v>1714.479</v>
      </c>
      <c r="H327" s="121">
        <f t="shared" si="11"/>
        <v>47.499</v>
      </c>
      <c r="I327" s="99"/>
      <c r="J327" s="119"/>
    </row>
    <row r="328" spans="1:10" ht="17.25" customHeight="1">
      <c r="A328" s="118"/>
      <c r="B328" s="122" t="s">
        <v>254</v>
      </c>
      <c r="C328" s="120"/>
      <c r="D328" s="108">
        <f>D327/54*100</f>
        <v>95.27962962962962</v>
      </c>
      <c r="E328" s="108">
        <f>E327/60*100</f>
        <v>95.90833333333335</v>
      </c>
      <c r="F328" s="108">
        <f>F327/261*100</f>
        <v>95.78544061302682</v>
      </c>
      <c r="G328" s="108">
        <f>G327/1800*100</f>
        <v>95.24883333333334</v>
      </c>
      <c r="H328" s="108">
        <f>H327/50*100</f>
        <v>94.998</v>
      </c>
      <c r="I328" s="99"/>
      <c r="J328" s="119"/>
    </row>
    <row r="329" spans="1:10" ht="17.25" customHeight="1">
      <c r="A329" s="118"/>
      <c r="B329" s="38" t="s">
        <v>258</v>
      </c>
      <c r="C329" s="120"/>
      <c r="D329" s="120">
        <v>12</v>
      </c>
      <c r="E329" s="120">
        <v>30.21</v>
      </c>
      <c r="F329" s="120">
        <v>58.33</v>
      </c>
      <c r="G329" s="120"/>
      <c r="H329" s="120"/>
      <c r="I329" s="99"/>
      <c r="J329" s="119"/>
    </row>
    <row r="330" ht="17.25" customHeight="1"/>
    <row r="331" ht="17.25" customHeight="1"/>
    <row r="332" ht="17.25" customHeight="1">
      <c r="B332" s="30" t="s">
        <v>259</v>
      </c>
    </row>
    <row r="333" ht="17.25" customHeight="1"/>
    <row r="334" ht="17.25" customHeight="1">
      <c r="B334" s="30" t="s">
        <v>260</v>
      </c>
    </row>
    <row r="335" ht="17.25" customHeight="1">
      <c r="B335" s="30" t="s">
        <v>261</v>
      </c>
    </row>
    <row r="336" ht="17.25" customHeight="1">
      <c r="B336" s="30" t="s">
        <v>262</v>
      </c>
    </row>
    <row r="337" ht="17.25" customHeight="1">
      <c r="B337" s="30" t="s">
        <v>263</v>
      </c>
    </row>
    <row r="338" ht="17.25" customHeight="1"/>
    <row r="339" ht="17.25" customHeight="1">
      <c r="B339" s="30" t="s">
        <v>264</v>
      </c>
    </row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>
      <c r="G346" s="30" t="s">
        <v>265</v>
      </c>
    </row>
    <row r="347" ht="17.25" customHeight="1"/>
    <row r="348" spans="3:7" ht="17.25" customHeight="1">
      <c r="C348" s="124"/>
      <c r="D348" s="124"/>
      <c r="E348" s="124"/>
      <c r="G348" s="30" t="s">
        <v>266</v>
      </c>
    </row>
    <row r="349" spans="2:5" ht="17.25" customHeight="1">
      <c r="B349" s="124"/>
      <c r="C349" s="124"/>
      <c r="D349" s="124"/>
      <c r="E349" s="124"/>
    </row>
    <row r="350" spans="2:5" ht="17.25" customHeight="1">
      <c r="B350" s="124"/>
      <c r="C350" s="124"/>
      <c r="D350" s="124"/>
      <c r="E350" s="124"/>
    </row>
    <row r="351" ht="17.25" customHeight="1">
      <c r="B351" s="124"/>
    </row>
    <row r="352" ht="17.25" customHeight="1">
      <c r="B352" s="124"/>
    </row>
    <row r="353" ht="17.25" customHeight="1">
      <c r="B353" s="124"/>
    </row>
    <row r="354" ht="17.25" customHeight="1">
      <c r="B354" s="124"/>
    </row>
    <row r="355" ht="17.25" customHeight="1">
      <c r="B355" s="124"/>
    </row>
    <row r="356" ht="17.25" customHeight="1">
      <c r="B356" s="124"/>
    </row>
    <row r="357" ht="17.25" customHeight="1">
      <c r="B357" s="124"/>
    </row>
    <row r="358" ht="17.25" customHeight="1"/>
    <row r="359" ht="17.25" customHeight="1"/>
    <row r="360" ht="17.25" customHeight="1">
      <c r="G360" s="30" t="s">
        <v>267</v>
      </c>
    </row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spans="3:9" ht="17.25" customHeight="1">
      <c r="C368" s="125"/>
      <c r="D368" s="125"/>
      <c r="E368" s="125"/>
      <c r="F368" s="125"/>
      <c r="G368" s="126"/>
      <c r="H368" s="127"/>
      <c r="I368" s="126"/>
    </row>
    <row r="369" spans="2:9" ht="17.25" customHeight="1">
      <c r="B369" s="125" t="s">
        <v>290</v>
      </c>
      <c r="C369" s="125"/>
      <c r="D369" s="125"/>
      <c r="E369" s="125"/>
      <c r="F369" s="125"/>
      <c r="G369" s="126"/>
      <c r="H369" s="127"/>
      <c r="I369" s="126"/>
    </row>
    <row r="370" spans="2:9" ht="17.25" customHeight="1">
      <c r="B370" s="125" t="s">
        <v>268</v>
      </c>
      <c r="C370" s="125"/>
      <c r="D370" s="125"/>
      <c r="E370" s="125"/>
      <c r="F370" s="125"/>
      <c r="G370" s="126"/>
      <c r="H370" s="127"/>
      <c r="I370" s="126"/>
    </row>
    <row r="371" spans="2:9" ht="17.25" customHeight="1">
      <c r="B371" s="125" t="s">
        <v>269</v>
      </c>
      <c r="C371" s="125"/>
      <c r="D371" s="125"/>
      <c r="E371" s="125"/>
      <c r="F371" s="125"/>
      <c r="G371" s="126"/>
      <c r="H371" s="127"/>
      <c r="I371" s="126"/>
    </row>
    <row r="372" spans="2:9" ht="17.25" customHeight="1">
      <c r="B372" s="125" t="s">
        <v>270</v>
      </c>
      <c r="C372" s="125"/>
      <c r="D372" s="125"/>
      <c r="E372" s="125"/>
      <c r="F372" s="125"/>
      <c r="G372" s="126"/>
      <c r="H372" s="127"/>
      <c r="I372" s="126"/>
    </row>
    <row r="373" spans="2:9" ht="17.25" customHeight="1">
      <c r="B373" s="125" t="s">
        <v>271</v>
      </c>
      <c r="C373" s="128"/>
      <c r="D373" s="128"/>
      <c r="E373" s="125"/>
      <c r="F373" s="125"/>
      <c r="G373" s="126"/>
      <c r="H373" s="127"/>
      <c r="I373" s="129"/>
    </row>
    <row r="374" ht="17.25" customHeight="1">
      <c r="B374" s="125" t="s">
        <v>304</v>
      </c>
    </row>
  </sheetData>
  <sheetProtection/>
  <printOptions/>
  <pageMargins left="0.17" right="0.18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73"/>
  <sheetViews>
    <sheetView tabSelected="1" zoomScalePageLayoutView="0" workbookViewId="0" topLeftCell="A366">
      <selection activeCell="B383" sqref="B383"/>
    </sheetView>
  </sheetViews>
  <sheetFormatPr defaultColWidth="9.140625" defaultRowHeight="15"/>
  <cols>
    <col min="1" max="1" width="3.7109375" style="30" customWidth="1"/>
    <col min="2" max="2" width="31.00390625" style="30" customWidth="1"/>
    <col min="3" max="3" width="10.421875" style="30" customWidth="1"/>
    <col min="4" max="4" width="8.421875" style="30" customWidth="1"/>
    <col min="5" max="6" width="9.28125" style="30" customWidth="1"/>
    <col min="7" max="7" width="10.57421875" style="30" customWidth="1"/>
    <col min="8" max="8" width="8.7109375" style="30" customWidth="1"/>
    <col min="9" max="9" width="5.8515625" style="33" customWidth="1"/>
    <col min="10" max="16384" width="9.140625" style="30" customWidth="1"/>
  </cols>
  <sheetData>
    <row r="1" spans="2:9" ht="17.25" customHeight="1" hidden="1">
      <c r="B1" s="31"/>
      <c r="I1" s="32"/>
    </row>
    <row r="2" ht="0.75" customHeight="1" hidden="1"/>
    <row r="3" spans="1:9" ht="71.25" customHeight="1">
      <c r="A3" s="34" t="s">
        <v>140</v>
      </c>
      <c r="B3" s="35" t="s">
        <v>141</v>
      </c>
      <c r="C3" s="34" t="s">
        <v>142</v>
      </c>
      <c r="D3" s="34" t="s">
        <v>143</v>
      </c>
      <c r="E3" s="34" t="s">
        <v>144</v>
      </c>
      <c r="F3" s="34" t="s">
        <v>145</v>
      </c>
      <c r="G3" s="34" t="s">
        <v>146</v>
      </c>
      <c r="H3" s="34" t="s">
        <v>147</v>
      </c>
      <c r="I3" s="36" t="s">
        <v>148</v>
      </c>
    </row>
    <row r="4" spans="1:9" ht="17.25" customHeight="1">
      <c r="A4" s="37"/>
      <c r="B4" s="38" t="s">
        <v>0</v>
      </c>
      <c r="C4" s="37"/>
      <c r="D4" s="39"/>
      <c r="E4" s="39"/>
      <c r="F4" s="39"/>
      <c r="G4" s="39"/>
      <c r="H4" s="39"/>
      <c r="I4" s="40"/>
    </row>
    <row r="5" spans="1:9" ht="16.5" customHeight="1">
      <c r="A5" s="41"/>
      <c r="B5" s="38" t="s">
        <v>5</v>
      </c>
      <c r="C5" s="41"/>
      <c r="D5" s="42"/>
      <c r="E5" s="42"/>
      <c r="F5" s="42"/>
      <c r="G5" s="42"/>
      <c r="H5" s="42"/>
      <c r="I5" s="43"/>
    </row>
    <row r="6" spans="1:9" ht="33" customHeight="1">
      <c r="A6" s="44">
        <v>1</v>
      </c>
      <c r="B6" s="45" t="s">
        <v>167</v>
      </c>
      <c r="C6" s="77" t="s">
        <v>281</v>
      </c>
      <c r="D6" s="45">
        <v>1.8</v>
      </c>
      <c r="E6" s="45">
        <v>2.95</v>
      </c>
      <c r="F6" s="45">
        <v>0.07</v>
      </c>
      <c r="G6" s="46">
        <v>32.44</v>
      </c>
      <c r="H6" s="45">
        <v>0.05</v>
      </c>
      <c r="I6" s="47" t="s">
        <v>168</v>
      </c>
    </row>
    <row r="7" spans="1:9" ht="44.25" customHeight="1">
      <c r="A7" s="44">
        <v>2</v>
      </c>
      <c r="B7" s="45" t="s">
        <v>272</v>
      </c>
      <c r="C7" s="44" t="s">
        <v>279</v>
      </c>
      <c r="D7" s="45">
        <v>3.3</v>
      </c>
      <c r="E7" s="45">
        <v>3.05</v>
      </c>
      <c r="F7" s="48">
        <v>23.92</v>
      </c>
      <c r="G7" s="46">
        <v>136.5</v>
      </c>
      <c r="H7" s="45">
        <v>0</v>
      </c>
      <c r="I7" s="47" t="s">
        <v>152</v>
      </c>
    </row>
    <row r="8" spans="1:9" ht="17.25" customHeight="1">
      <c r="A8" s="44">
        <v>3</v>
      </c>
      <c r="B8" s="45" t="s">
        <v>13</v>
      </c>
      <c r="C8" s="44">
        <v>180</v>
      </c>
      <c r="D8" s="49">
        <v>2.09</v>
      </c>
      <c r="E8" s="49">
        <v>1.54</v>
      </c>
      <c r="F8" s="49">
        <f>'[1]дсад'!F8/200*180</f>
        <v>12.879000000000001</v>
      </c>
      <c r="G8" s="49">
        <f>'[1]дсад'!G8/200*180</f>
        <v>81</v>
      </c>
      <c r="H8" s="49">
        <f>'[1]дсад'!H8/200*180</f>
        <v>1.08</v>
      </c>
      <c r="I8" s="50" t="s">
        <v>153</v>
      </c>
    </row>
    <row r="9" spans="1:9" ht="28.5" customHeight="1">
      <c r="A9" s="44">
        <v>4</v>
      </c>
      <c r="B9" s="45" t="s">
        <v>16</v>
      </c>
      <c r="C9" s="44">
        <v>15</v>
      </c>
      <c r="D9" s="45">
        <v>0.94</v>
      </c>
      <c r="E9" s="45">
        <v>0.15</v>
      </c>
      <c r="F9" s="45">
        <v>5.5</v>
      </c>
      <c r="G9" s="45">
        <v>30.2</v>
      </c>
      <c r="H9" s="45">
        <v>0.08</v>
      </c>
      <c r="I9" s="47"/>
    </row>
    <row r="10" spans="1:9" s="31" customFormat="1" ht="17.25" customHeight="1">
      <c r="A10" s="51"/>
      <c r="B10" s="52" t="s">
        <v>71</v>
      </c>
      <c r="C10" s="53">
        <v>359</v>
      </c>
      <c r="D10" s="52">
        <f>SUM(D6:D9)</f>
        <v>8.129999999999999</v>
      </c>
      <c r="E10" s="52">
        <f>SUM(E6:E9)</f>
        <v>7.69</v>
      </c>
      <c r="F10" s="54">
        <f>SUM(F6:F9)</f>
        <v>42.369</v>
      </c>
      <c r="G10" s="52">
        <f>SUM(G6:G9)</f>
        <v>280.14</v>
      </c>
      <c r="H10" s="52">
        <f>SUM(H6:H9)</f>
        <v>1.2100000000000002</v>
      </c>
      <c r="I10" s="55"/>
    </row>
    <row r="11" spans="1:9" ht="21" customHeight="1">
      <c r="A11" s="44"/>
      <c r="B11" s="52" t="s">
        <v>17</v>
      </c>
      <c r="C11" s="56"/>
      <c r="D11" s="52"/>
      <c r="E11" s="52"/>
      <c r="F11" s="52"/>
      <c r="G11" s="52"/>
      <c r="H11" s="52"/>
      <c r="I11" s="47"/>
    </row>
    <row r="12" spans="1:9" ht="18.75" customHeight="1">
      <c r="A12" s="44">
        <v>1</v>
      </c>
      <c r="B12" s="45" t="s">
        <v>18</v>
      </c>
      <c r="C12" s="44">
        <v>135</v>
      </c>
      <c r="D12" s="68">
        <v>2.1</v>
      </c>
      <c r="E12" s="68">
        <v>2.35</v>
      </c>
      <c r="F12" s="68">
        <v>10.15</v>
      </c>
      <c r="G12" s="68">
        <v>70</v>
      </c>
      <c r="H12" s="68">
        <f>'[3]чеб дс'!H12/1.11</f>
        <v>0.18018018018018017</v>
      </c>
      <c r="I12" s="47" t="s">
        <v>154</v>
      </c>
    </row>
    <row r="13" spans="1:9" ht="14.25" customHeight="1">
      <c r="A13" s="44"/>
      <c r="B13" s="52" t="s">
        <v>21</v>
      </c>
      <c r="C13" s="44"/>
      <c r="D13" s="57"/>
      <c r="E13" s="57"/>
      <c r="F13" s="57"/>
      <c r="G13" s="57"/>
      <c r="H13" s="57"/>
      <c r="I13" s="47"/>
    </row>
    <row r="14" spans="1:11" ht="49.5" customHeight="1">
      <c r="A14" s="44">
        <v>1</v>
      </c>
      <c r="B14" s="45" t="s">
        <v>273</v>
      </c>
      <c r="C14" s="44">
        <v>20</v>
      </c>
      <c r="D14" s="41">
        <v>0.06</v>
      </c>
      <c r="E14" s="41">
        <v>1.04</v>
      </c>
      <c r="F14" s="41">
        <v>1.25</v>
      </c>
      <c r="G14" s="41">
        <v>16.7</v>
      </c>
      <c r="H14" s="58">
        <v>2.2</v>
      </c>
      <c r="I14" s="47" t="s">
        <v>274</v>
      </c>
      <c r="J14" s="59"/>
      <c r="K14" s="59"/>
    </row>
    <row r="15" spans="1:9" ht="36" customHeight="1">
      <c r="A15" s="44">
        <v>2</v>
      </c>
      <c r="B15" s="45" t="s">
        <v>172</v>
      </c>
      <c r="C15" s="44">
        <v>150</v>
      </c>
      <c r="D15" s="45">
        <v>2.99</v>
      </c>
      <c r="E15" s="45">
        <v>3.86</v>
      </c>
      <c r="F15" s="45">
        <v>9.63</v>
      </c>
      <c r="G15" s="45">
        <v>78.75</v>
      </c>
      <c r="H15" s="45">
        <v>0.92</v>
      </c>
      <c r="I15" s="47" t="s">
        <v>173</v>
      </c>
    </row>
    <row r="16" spans="1:9" s="61" customFormat="1" ht="30" customHeight="1">
      <c r="A16" s="44">
        <v>3</v>
      </c>
      <c r="B16" s="45" t="s">
        <v>122</v>
      </c>
      <c r="C16" s="44" t="s">
        <v>288</v>
      </c>
      <c r="D16" s="49">
        <v>7.8</v>
      </c>
      <c r="E16" s="49">
        <v>8.6</v>
      </c>
      <c r="F16" s="49">
        <v>9.9</v>
      </c>
      <c r="G16" s="49">
        <v>94.3</v>
      </c>
      <c r="H16" s="49">
        <v>0</v>
      </c>
      <c r="I16" s="50" t="s">
        <v>275</v>
      </c>
    </row>
    <row r="17" spans="1:9" s="61" customFormat="1" ht="24.75" customHeight="1">
      <c r="A17" s="44">
        <v>4</v>
      </c>
      <c r="B17" s="45" t="s">
        <v>176</v>
      </c>
      <c r="C17" s="44">
        <v>80</v>
      </c>
      <c r="D17" s="45">
        <v>2.44</v>
      </c>
      <c r="E17" s="45">
        <v>2.67</v>
      </c>
      <c r="F17" s="45">
        <v>10.95</v>
      </c>
      <c r="G17" s="46">
        <v>78</v>
      </c>
      <c r="H17" s="45">
        <v>0</v>
      </c>
      <c r="I17" s="47" t="s">
        <v>177</v>
      </c>
    </row>
    <row r="18" spans="1:9" ht="17.25" customHeight="1">
      <c r="A18" s="44">
        <v>5</v>
      </c>
      <c r="B18" s="45" t="s">
        <v>158</v>
      </c>
      <c r="C18" s="44">
        <v>100</v>
      </c>
      <c r="D18" s="45">
        <v>0.15</v>
      </c>
      <c r="E18" s="45">
        <v>0</v>
      </c>
      <c r="F18" s="45">
        <v>11.3</v>
      </c>
      <c r="G18" s="46">
        <v>46</v>
      </c>
      <c r="H18" s="45">
        <v>0.32</v>
      </c>
      <c r="I18" s="47" t="s">
        <v>159</v>
      </c>
    </row>
    <row r="19" spans="1:9" ht="33.75" customHeight="1">
      <c r="A19" s="44">
        <v>6</v>
      </c>
      <c r="B19" s="45" t="s">
        <v>38</v>
      </c>
      <c r="C19" s="44">
        <v>15</v>
      </c>
      <c r="D19" s="45">
        <v>0.94</v>
      </c>
      <c r="E19" s="45">
        <v>0.15</v>
      </c>
      <c r="F19" s="45">
        <v>5.5</v>
      </c>
      <c r="G19" s="45">
        <v>30.2</v>
      </c>
      <c r="H19" s="45">
        <v>0.08</v>
      </c>
      <c r="I19" s="47"/>
    </row>
    <row r="20" spans="1:9" ht="17.25" customHeight="1">
      <c r="A20" s="44">
        <v>7</v>
      </c>
      <c r="B20" s="45" t="s">
        <v>39</v>
      </c>
      <c r="C20" s="44">
        <v>15</v>
      </c>
      <c r="D20" s="45">
        <v>0.99</v>
      </c>
      <c r="E20" s="45">
        <v>0.17</v>
      </c>
      <c r="F20" s="45">
        <v>6.15</v>
      </c>
      <c r="G20" s="45">
        <v>30.9</v>
      </c>
      <c r="H20" s="45">
        <v>0.03</v>
      </c>
      <c r="I20" s="47"/>
    </row>
    <row r="21" spans="1:9" s="31" customFormat="1" ht="17.25" customHeight="1">
      <c r="A21" s="51"/>
      <c r="B21" s="52" t="s">
        <v>71</v>
      </c>
      <c r="C21" s="51">
        <v>460</v>
      </c>
      <c r="D21" s="62">
        <f>SUM(D14:D20)</f>
        <v>15.37</v>
      </c>
      <c r="E21" s="62">
        <f>SUM(E14:E20)</f>
        <v>16.490000000000002</v>
      </c>
      <c r="F21" s="62">
        <f>SUM(F14:F20)</f>
        <v>54.68</v>
      </c>
      <c r="G21" s="62">
        <f>SUM(G14:G20)</f>
        <v>374.84999999999997</v>
      </c>
      <c r="H21" s="62">
        <f>SUM(H14:H20)</f>
        <v>3.55</v>
      </c>
      <c r="I21" s="55"/>
    </row>
    <row r="22" spans="1:9" ht="17.25" customHeight="1">
      <c r="A22" s="44"/>
      <c r="B22" s="52" t="s">
        <v>40</v>
      </c>
      <c r="C22" s="44"/>
      <c r="D22" s="57"/>
      <c r="E22" s="57"/>
      <c r="F22" s="57"/>
      <c r="G22" s="57"/>
      <c r="H22" s="57"/>
      <c r="I22" s="47"/>
    </row>
    <row r="23" spans="1:9" ht="20.25" customHeight="1">
      <c r="A23" s="44">
        <v>1</v>
      </c>
      <c r="B23" s="63" t="s">
        <v>42</v>
      </c>
      <c r="C23" s="64">
        <v>120</v>
      </c>
      <c r="D23" s="65">
        <v>0.25</v>
      </c>
      <c r="E23" s="65">
        <v>0.07</v>
      </c>
      <c r="F23" s="65">
        <v>1.73</v>
      </c>
      <c r="G23" s="44">
        <v>35</v>
      </c>
      <c r="H23" s="66">
        <v>4</v>
      </c>
      <c r="I23" s="67" t="s">
        <v>160</v>
      </c>
    </row>
    <row r="24" spans="1:9" ht="30" customHeight="1">
      <c r="A24" s="44">
        <v>2</v>
      </c>
      <c r="B24" s="45" t="s">
        <v>161</v>
      </c>
      <c r="C24" s="44">
        <v>30</v>
      </c>
      <c r="D24" s="68">
        <v>3.7</v>
      </c>
      <c r="E24" s="68">
        <v>5.52</v>
      </c>
      <c r="F24" s="68">
        <v>9</v>
      </c>
      <c r="G24" s="69">
        <v>40</v>
      </c>
      <c r="H24" s="68">
        <v>0.05</v>
      </c>
      <c r="I24" s="47"/>
    </row>
    <row r="25" spans="1:9" ht="17.25" customHeight="1">
      <c r="A25" s="44">
        <v>3</v>
      </c>
      <c r="B25" s="45" t="s">
        <v>162</v>
      </c>
      <c r="C25" s="44">
        <v>50</v>
      </c>
      <c r="D25" s="44">
        <v>1.2</v>
      </c>
      <c r="E25" s="44">
        <v>0.3</v>
      </c>
      <c r="F25" s="44">
        <v>3.15</v>
      </c>
      <c r="G25" s="44">
        <v>40</v>
      </c>
      <c r="H25" s="44">
        <v>8</v>
      </c>
      <c r="I25" s="50" t="s">
        <v>163</v>
      </c>
    </row>
    <row r="26" spans="1:9" ht="17.25" customHeight="1">
      <c r="A26" s="44"/>
      <c r="B26" s="52" t="s">
        <v>71</v>
      </c>
      <c r="C26" s="51">
        <v>200</v>
      </c>
      <c r="D26" s="54">
        <f>SUM(D23:D25)</f>
        <v>5.15</v>
      </c>
      <c r="E26" s="54">
        <f>SUM(E23:E25)</f>
        <v>5.89</v>
      </c>
      <c r="F26" s="54">
        <f>SUM(F23:F25)</f>
        <v>13.88</v>
      </c>
      <c r="G26" s="54">
        <f>SUM(G23:G25)</f>
        <v>115</v>
      </c>
      <c r="H26" s="54">
        <f>SUM(H23:H25)</f>
        <v>12.05</v>
      </c>
      <c r="I26" s="47"/>
    </row>
    <row r="27" spans="1:9" ht="17.25" customHeight="1">
      <c r="A27" s="41"/>
      <c r="B27" s="38" t="s">
        <v>51</v>
      </c>
      <c r="C27" s="41"/>
      <c r="D27" s="57"/>
      <c r="E27" s="57"/>
      <c r="F27" s="57"/>
      <c r="G27" s="57"/>
      <c r="H27" s="57"/>
      <c r="I27" s="70"/>
    </row>
    <row r="28" spans="1:9" ht="17.25" customHeight="1">
      <c r="A28" s="44">
        <v>1</v>
      </c>
      <c r="B28" s="45" t="s">
        <v>204</v>
      </c>
      <c r="C28" s="44">
        <v>20</v>
      </c>
      <c r="D28" s="57">
        <v>0.45</v>
      </c>
      <c r="E28" s="57">
        <v>1</v>
      </c>
      <c r="F28" s="57">
        <v>2.54</v>
      </c>
      <c r="G28" s="57">
        <v>25.74</v>
      </c>
      <c r="H28" s="57">
        <v>1.35</v>
      </c>
      <c r="I28" s="47" t="s">
        <v>205</v>
      </c>
    </row>
    <row r="29" spans="1:9" ht="21" customHeight="1">
      <c r="A29" s="71">
        <v>2</v>
      </c>
      <c r="B29" s="135" t="s">
        <v>291</v>
      </c>
      <c r="C29" s="136" t="s">
        <v>117</v>
      </c>
      <c r="D29" s="137">
        <v>4.07</v>
      </c>
      <c r="E29" s="137">
        <v>2.04</v>
      </c>
      <c r="F29" s="137">
        <v>7.55</v>
      </c>
      <c r="G29" s="138">
        <v>147</v>
      </c>
      <c r="H29" s="137">
        <v>0.19</v>
      </c>
      <c r="I29" s="139" t="s">
        <v>292</v>
      </c>
    </row>
    <row r="30" spans="1:9" ht="15" customHeight="1">
      <c r="A30" s="44">
        <v>3</v>
      </c>
      <c r="B30" s="94" t="s">
        <v>189</v>
      </c>
      <c r="C30" s="44">
        <v>100</v>
      </c>
      <c r="D30" s="45">
        <v>2.13</v>
      </c>
      <c r="E30" s="45">
        <v>4.04</v>
      </c>
      <c r="F30" s="45">
        <v>15.53</v>
      </c>
      <c r="G30" s="46">
        <v>106.97</v>
      </c>
      <c r="H30" s="45">
        <v>8</v>
      </c>
      <c r="I30" s="95" t="s">
        <v>190</v>
      </c>
    </row>
    <row r="31" spans="1:9" ht="17.25" customHeight="1">
      <c r="A31" s="44">
        <v>4</v>
      </c>
      <c r="B31" s="45" t="s">
        <v>209</v>
      </c>
      <c r="C31" s="44">
        <v>180</v>
      </c>
      <c r="D31" s="45">
        <v>0.27</v>
      </c>
      <c r="E31" s="45">
        <v>0</v>
      </c>
      <c r="F31" s="45">
        <v>20.39</v>
      </c>
      <c r="G31" s="48">
        <v>82.78</v>
      </c>
      <c r="H31" s="45">
        <v>9.54</v>
      </c>
      <c r="I31" s="47" t="s">
        <v>210</v>
      </c>
    </row>
    <row r="32" spans="1:9" ht="29.25" customHeight="1">
      <c r="A32" s="41">
        <v>5</v>
      </c>
      <c r="B32" s="45" t="s">
        <v>38</v>
      </c>
      <c r="C32" s="44">
        <v>15</v>
      </c>
      <c r="D32" s="45">
        <v>0.94</v>
      </c>
      <c r="E32" s="45">
        <v>0.15</v>
      </c>
      <c r="F32" s="45">
        <v>5.5</v>
      </c>
      <c r="G32" s="45">
        <v>30.2</v>
      </c>
      <c r="H32" s="45">
        <v>0.08</v>
      </c>
      <c r="I32" s="47"/>
    </row>
    <row r="33" spans="1:9" s="31" customFormat="1" ht="17.25" customHeight="1">
      <c r="A33" s="51"/>
      <c r="B33" s="52" t="s">
        <v>71</v>
      </c>
      <c r="C33" s="51">
        <v>405</v>
      </c>
      <c r="D33" s="54">
        <f>SUM(D28:D32)</f>
        <v>7.859999999999999</v>
      </c>
      <c r="E33" s="54">
        <f>SUM(E28:E32)</f>
        <v>7.23</v>
      </c>
      <c r="F33" s="54">
        <f>SUM(F28:F32)</f>
        <v>51.51</v>
      </c>
      <c r="G33" s="54">
        <f>SUM(G28:G32)</f>
        <v>392.69</v>
      </c>
      <c r="H33" s="54">
        <f>SUM(H28:H32)</f>
        <v>19.159999999999997</v>
      </c>
      <c r="I33" s="55"/>
    </row>
    <row r="34" spans="1:9" ht="17.25" customHeight="1">
      <c r="A34" s="38"/>
      <c r="B34" s="52" t="s">
        <v>166</v>
      </c>
      <c r="C34" s="54">
        <f aca="true" t="shared" si="0" ref="C34:H34">C33+C26+C21+C12+C10</f>
        <v>1559</v>
      </c>
      <c r="D34" s="54">
        <f t="shared" si="0"/>
        <v>38.61</v>
      </c>
      <c r="E34" s="54">
        <f t="shared" si="0"/>
        <v>39.650000000000006</v>
      </c>
      <c r="F34" s="54">
        <f t="shared" si="0"/>
        <v>172.589</v>
      </c>
      <c r="G34" s="54">
        <f t="shared" si="0"/>
        <v>1232.6799999999998</v>
      </c>
      <c r="H34" s="54">
        <f t="shared" si="0"/>
        <v>36.15018018018018</v>
      </c>
      <c r="I34" s="55"/>
    </row>
    <row r="35" spans="1:9" ht="15" customHeight="1">
      <c r="A35" s="73"/>
      <c r="B35" s="74" t="s">
        <v>1</v>
      </c>
      <c r="C35" s="73"/>
      <c r="D35" s="75"/>
      <c r="E35" s="75"/>
      <c r="F35" s="75"/>
      <c r="G35" s="75"/>
      <c r="H35" s="75"/>
      <c r="I35" s="76"/>
    </row>
    <row r="36" spans="1:9" ht="15.75" customHeight="1">
      <c r="A36" s="41"/>
      <c r="B36" s="38" t="s">
        <v>5</v>
      </c>
      <c r="C36" s="41"/>
      <c r="D36" s="42"/>
      <c r="E36" s="42"/>
      <c r="F36" s="42"/>
      <c r="G36" s="42"/>
      <c r="H36" s="42"/>
      <c r="I36" s="40"/>
    </row>
    <row r="37" spans="1:9" ht="17.25" customHeight="1">
      <c r="A37" s="44">
        <v>1</v>
      </c>
      <c r="B37" s="45" t="s">
        <v>149</v>
      </c>
      <c r="C37" s="44">
        <v>5</v>
      </c>
      <c r="D37" s="45">
        <v>0.05</v>
      </c>
      <c r="E37" s="45">
        <v>3.56</v>
      </c>
      <c r="F37" s="45">
        <v>0.07</v>
      </c>
      <c r="G37" s="46">
        <v>32.44</v>
      </c>
      <c r="H37" s="45">
        <v>0.13</v>
      </c>
      <c r="I37" s="47" t="s">
        <v>150</v>
      </c>
    </row>
    <row r="38" spans="1:9" ht="22.5" customHeight="1">
      <c r="A38" s="44">
        <v>2</v>
      </c>
      <c r="B38" s="45" t="s">
        <v>10</v>
      </c>
      <c r="C38" s="44">
        <v>150</v>
      </c>
      <c r="D38" s="44">
        <v>4.35</v>
      </c>
      <c r="E38" s="44">
        <v>4.11</v>
      </c>
      <c r="F38" s="44">
        <v>13.95</v>
      </c>
      <c r="G38" s="41">
        <v>110</v>
      </c>
      <c r="H38" s="44">
        <v>0.51</v>
      </c>
      <c r="I38" s="50" t="s">
        <v>181</v>
      </c>
    </row>
    <row r="39" spans="1:9" ht="17.25" customHeight="1">
      <c r="A39" s="44">
        <v>3</v>
      </c>
      <c r="B39" s="45" t="s">
        <v>14</v>
      </c>
      <c r="C39" s="44">
        <v>180</v>
      </c>
      <c r="D39" s="45">
        <v>2.83</v>
      </c>
      <c r="E39" s="45">
        <v>2.95</v>
      </c>
      <c r="F39" s="45">
        <v>23.35</v>
      </c>
      <c r="G39" s="46">
        <v>139</v>
      </c>
      <c r="H39" s="45">
        <v>0.13</v>
      </c>
      <c r="I39" s="47" t="s">
        <v>171</v>
      </c>
    </row>
    <row r="40" spans="1:9" ht="28.5" customHeight="1">
      <c r="A40" s="44">
        <v>4</v>
      </c>
      <c r="B40" s="45" t="s">
        <v>16</v>
      </c>
      <c r="C40" s="44">
        <v>15</v>
      </c>
      <c r="D40" s="45">
        <v>0.94</v>
      </c>
      <c r="E40" s="45">
        <v>0.15</v>
      </c>
      <c r="F40" s="45">
        <v>5.5</v>
      </c>
      <c r="G40" s="45">
        <v>30.2</v>
      </c>
      <c r="H40" s="45">
        <v>0.08</v>
      </c>
      <c r="I40" s="47"/>
    </row>
    <row r="41" spans="1:9" s="31" customFormat="1" ht="17.25" customHeight="1">
      <c r="A41" s="51"/>
      <c r="B41" s="52" t="s">
        <v>71</v>
      </c>
      <c r="C41" s="53">
        <v>350</v>
      </c>
      <c r="D41" s="54">
        <f>SUM(D37:D40)</f>
        <v>8.17</v>
      </c>
      <c r="E41" s="54">
        <f>SUM(E37:E40)</f>
        <v>10.770000000000001</v>
      </c>
      <c r="F41" s="54">
        <f>SUM(F37:F40)</f>
        <v>42.870000000000005</v>
      </c>
      <c r="G41" s="54">
        <f>SUM(G37:G40)</f>
        <v>311.64</v>
      </c>
      <c r="H41" s="54">
        <f>SUM(H37:H40)</f>
        <v>0.85</v>
      </c>
      <c r="I41" s="55"/>
    </row>
    <row r="42" spans="1:9" s="31" customFormat="1" ht="17.25" customHeight="1">
      <c r="A42" s="51"/>
      <c r="B42" s="52" t="s">
        <v>17</v>
      </c>
      <c r="C42" s="78"/>
      <c r="D42" s="52"/>
      <c r="E42" s="52"/>
      <c r="F42" s="52"/>
      <c r="G42" s="52"/>
      <c r="H42" s="52"/>
      <c r="I42" s="55"/>
    </row>
    <row r="43" spans="1:9" ht="20.25" customHeight="1">
      <c r="A43" s="44">
        <v>1</v>
      </c>
      <c r="B43" s="45" t="s">
        <v>18</v>
      </c>
      <c r="C43" s="44">
        <v>135</v>
      </c>
      <c r="D43" s="68">
        <v>2.1</v>
      </c>
      <c r="E43" s="68">
        <v>2.35</v>
      </c>
      <c r="F43" s="68">
        <v>10.15</v>
      </c>
      <c r="G43" s="69">
        <v>70</v>
      </c>
      <c r="H43" s="68">
        <v>0.18018018018018017</v>
      </c>
      <c r="I43" s="47" t="s">
        <v>154</v>
      </c>
    </row>
    <row r="44" spans="1:9" ht="17.25" customHeight="1">
      <c r="A44" s="73"/>
      <c r="B44" s="74" t="s">
        <v>22</v>
      </c>
      <c r="C44" s="73"/>
      <c r="D44" s="79"/>
      <c r="E44" s="79"/>
      <c r="F44" s="79"/>
      <c r="G44" s="79"/>
      <c r="H44" s="79"/>
      <c r="I44" s="80"/>
    </row>
    <row r="45" spans="1:30" s="61" customFormat="1" ht="37.5" customHeight="1">
      <c r="A45" s="136">
        <v>1</v>
      </c>
      <c r="B45" s="135" t="s">
        <v>302</v>
      </c>
      <c r="C45" s="91">
        <v>20</v>
      </c>
      <c r="D45" s="145">
        <v>0.12</v>
      </c>
      <c r="E45" s="141">
        <v>1.25</v>
      </c>
      <c r="F45" s="141">
        <v>5.74</v>
      </c>
      <c r="G45" s="141">
        <v>24.2</v>
      </c>
      <c r="H45" s="146">
        <v>0.06</v>
      </c>
      <c r="I45" s="139"/>
      <c r="J45" s="147"/>
      <c r="K45" s="147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</row>
    <row r="46" spans="1:9" ht="35.25" customHeight="1">
      <c r="A46" s="44">
        <v>2</v>
      </c>
      <c r="B46" s="45" t="s">
        <v>24</v>
      </c>
      <c r="C46" s="44">
        <v>150</v>
      </c>
      <c r="D46" s="60">
        <v>5.2</v>
      </c>
      <c r="E46" s="60">
        <v>5</v>
      </c>
      <c r="F46" s="60">
        <v>11.5</v>
      </c>
      <c r="G46" s="60">
        <v>100</v>
      </c>
      <c r="H46" s="60">
        <v>5.5</v>
      </c>
      <c r="I46" s="50" t="s">
        <v>155</v>
      </c>
    </row>
    <row r="47" spans="1:9" s="61" customFormat="1" ht="21.75" customHeight="1">
      <c r="A47" s="44">
        <v>3</v>
      </c>
      <c r="B47" s="45" t="s">
        <v>293</v>
      </c>
      <c r="C47" s="44">
        <v>150</v>
      </c>
      <c r="D47" s="45">
        <v>6.68</v>
      </c>
      <c r="E47" s="45">
        <v>6.77</v>
      </c>
      <c r="F47" s="48">
        <v>15.03</v>
      </c>
      <c r="G47" s="46">
        <v>191</v>
      </c>
      <c r="H47" s="45">
        <v>1.02</v>
      </c>
      <c r="I47" s="47" t="s">
        <v>294</v>
      </c>
    </row>
    <row r="48" spans="1:9" ht="31.5" customHeight="1">
      <c r="A48" s="44">
        <v>4</v>
      </c>
      <c r="B48" s="45" t="s">
        <v>178</v>
      </c>
      <c r="C48" s="44">
        <v>100</v>
      </c>
      <c r="D48" s="49">
        <v>0.83</v>
      </c>
      <c r="E48" s="49">
        <v>0.14</v>
      </c>
      <c r="F48" s="44">
        <v>5</v>
      </c>
      <c r="G48" s="44">
        <v>40.1</v>
      </c>
      <c r="H48" s="44">
        <v>0.48</v>
      </c>
      <c r="I48" s="50" t="s">
        <v>159</v>
      </c>
    </row>
    <row r="49" spans="1:9" ht="28.5" customHeight="1">
      <c r="A49" s="44">
        <v>5</v>
      </c>
      <c r="B49" s="45" t="s">
        <v>38</v>
      </c>
      <c r="C49" s="44">
        <v>15</v>
      </c>
      <c r="D49" s="45">
        <v>0.94</v>
      </c>
      <c r="E49" s="45">
        <v>0.15</v>
      </c>
      <c r="F49" s="45">
        <v>5.5</v>
      </c>
      <c r="G49" s="45">
        <v>30.2</v>
      </c>
      <c r="H49" s="45">
        <v>0.08</v>
      </c>
      <c r="I49" s="47"/>
    </row>
    <row r="50" spans="1:9" ht="23.25" customHeight="1">
      <c r="A50" s="44">
        <v>6</v>
      </c>
      <c r="B50" s="45" t="s">
        <v>39</v>
      </c>
      <c r="C50" s="44">
        <v>15</v>
      </c>
      <c r="D50" s="45">
        <v>0.99</v>
      </c>
      <c r="E50" s="45">
        <v>0.17</v>
      </c>
      <c r="F50" s="45">
        <v>6.15</v>
      </c>
      <c r="G50" s="45">
        <v>30.9</v>
      </c>
      <c r="H50" s="45">
        <v>0.03</v>
      </c>
      <c r="I50" s="47"/>
    </row>
    <row r="51" spans="1:9" s="31" customFormat="1" ht="17.25" customHeight="1">
      <c r="A51" s="51"/>
      <c r="B51" s="52" t="s">
        <v>71</v>
      </c>
      <c r="C51" s="51">
        <v>450</v>
      </c>
      <c r="D51" s="54">
        <f>SUM(D45:D50)</f>
        <v>14.76</v>
      </c>
      <c r="E51" s="54">
        <f>SUM(E45:E50)</f>
        <v>13.48</v>
      </c>
      <c r="F51" s="54">
        <f>SUM(F45:F50)</f>
        <v>48.92</v>
      </c>
      <c r="G51" s="54">
        <f>SUM(G45:G50)</f>
        <v>416.4</v>
      </c>
      <c r="H51" s="54">
        <f>SUM(H45:H50)</f>
        <v>7.170000000000001</v>
      </c>
      <c r="I51" s="55"/>
    </row>
    <row r="52" spans="1:9" s="85" customFormat="1" ht="17.25" customHeight="1">
      <c r="A52" s="72"/>
      <c r="B52" s="83" t="s">
        <v>40</v>
      </c>
      <c r="C52" s="72"/>
      <c r="D52" s="84"/>
      <c r="E52" s="84"/>
      <c r="F52" s="84"/>
      <c r="G52" s="84"/>
      <c r="H52" s="84"/>
      <c r="I52" s="47"/>
    </row>
    <row r="53" spans="1:9" ht="17.25" customHeight="1">
      <c r="A53" s="44">
        <v>1</v>
      </c>
      <c r="B53" s="45" t="s">
        <v>42</v>
      </c>
      <c r="C53" s="44">
        <v>120</v>
      </c>
      <c r="D53" s="44">
        <v>0.25</v>
      </c>
      <c r="E53" s="44">
        <v>0.07</v>
      </c>
      <c r="F53" s="44">
        <v>6.73</v>
      </c>
      <c r="G53" s="44">
        <v>35</v>
      </c>
      <c r="H53" s="60">
        <v>4</v>
      </c>
      <c r="I53" s="50" t="s">
        <v>160</v>
      </c>
    </row>
    <row r="54" spans="1:9" ht="17.25" customHeight="1">
      <c r="A54" s="44">
        <v>2</v>
      </c>
      <c r="B54" s="45" t="s">
        <v>45</v>
      </c>
      <c r="C54" s="44">
        <v>30</v>
      </c>
      <c r="D54" s="45">
        <v>2.33</v>
      </c>
      <c r="E54" s="45">
        <v>1.41</v>
      </c>
      <c r="F54" s="45">
        <v>16.1</v>
      </c>
      <c r="G54" s="46">
        <v>90.6</v>
      </c>
      <c r="H54" s="45">
        <v>0</v>
      </c>
      <c r="I54" s="47" t="s">
        <v>179</v>
      </c>
    </row>
    <row r="55" spans="1:9" ht="24" customHeight="1">
      <c r="A55" s="44">
        <v>3</v>
      </c>
      <c r="B55" s="45" t="s">
        <v>162</v>
      </c>
      <c r="C55" s="44">
        <v>50</v>
      </c>
      <c r="D55" s="45">
        <v>1.2</v>
      </c>
      <c r="E55" s="45">
        <v>0.3</v>
      </c>
      <c r="F55" s="45">
        <v>5.15</v>
      </c>
      <c r="G55" s="46">
        <v>40</v>
      </c>
      <c r="H55" s="45">
        <v>8</v>
      </c>
      <c r="I55" s="47" t="s">
        <v>163</v>
      </c>
    </row>
    <row r="56" spans="1:9" ht="17.25" customHeight="1">
      <c r="A56" s="41"/>
      <c r="B56" s="52" t="s">
        <v>71</v>
      </c>
      <c r="C56" s="51">
        <v>200</v>
      </c>
      <c r="D56" s="52">
        <f>SUM(D53:D55)</f>
        <v>3.7800000000000002</v>
      </c>
      <c r="E56" s="52">
        <f>SUM(E53:E55)</f>
        <v>1.78</v>
      </c>
      <c r="F56" s="52">
        <f>SUM(F53:F55)</f>
        <v>27.980000000000004</v>
      </c>
      <c r="G56" s="52">
        <f>SUM(G53:G55)</f>
        <v>165.6</v>
      </c>
      <c r="H56" s="52">
        <f>SUM(H53:H55)</f>
        <v>12</v>
      </c>
      <c r="I56" s="47"/>
    </row>
    <row r="57" spans="1:9" ht="17.25" customHeight="1">
      <c r="A57" s="44"/>
      <c r="B57" s="52" t="s">
        <v>51</v>
      </c>
      <c r="C57" s="44"/>
      <c r="D57" s="57"/>
      <c r="E57" s="57"/>
      <c r="F57" s="57"/>
      <c r="G57" s="57"/>
      <c r="H57" s="57"/>
      <c r="I57" s="47"/>
    </row>
    <row r="58" spans="1:9" ht="33.75" customHeight="1">
      <c r="A58" s="44">
        <v>1</v>
      </c>
      <c r="B58" s="45" t="s">
        <v>164</v>
      </c>
      <c r="C58" s="44">
        <v>10</v>
      </c>
      <c r="D58" s="45">
        <v>2.32</v>
      </c>
      <c r="E58" s="45">
        <v>2.95</v>
      </c>
      <c r="F58" s="45">
        <v>0</v>
      </c>
      <c r="G58" s="46">
        <v>36</v>
      </c>
      <c r="H58" s="45">
        <v>0.07</v>
      </c>
      <c r="I58" s="47" t="s">
        <v>165</v>
      </c>
    </row>
    <row r="59" spans="1:9" ht="36.75" customHeight="1">
      <c r="A59" s="71">
        <v>2</v>
      </c>
      <c r="B59" s="45" t="s">
        <v>55</v>
      </c>
      <c r="C59" s="44" t="s">
        <v>280</v>
      </c>
      <c r="D59" s="44">
        <v>7.34</v>
      </c>
      <c r="E59" s="44">
        <v>18.74</v>
      </c>
      <c r="F59" s="72">
        <v>18.3</v>
      </c>
      <c r="G59" s="41">
        <v>275</v>
      </c>
      <c r="H59" s="44">
        <v>0.11</v>
      </c>
      <c r="I59" s="50" t="s">
        <v>159</v>
      </c>
    </row>
    <row r="60" spans="1:9" s="61" customFormat="1" ht="17.25" customHeight="1">
      <c r="A60" s="86">
        <v>3</v>
      </c>
      <c r="B60" s="63" t="s">
        <v>121</v>
      </c>
      <c r="C60" s="64">
        <v>200</v>
      </c>
      <c r="D60" s="63">
        <v>0.12</v>
      </c>
      <c r="E60" s="63">
        <v>0</v>
      </c>
      <c r="F60" s="63">
        <v>12.04</v>
      </c>
      <c r="G60" s="63">
        <v>48.64</v>
      </c>
      <c r="H60" s="63">
        <v>0.08</v>
      </c>
      <c r="I60" s="67" t="s">
        <v>180</v>
      </c>
    </row>
    <row r="61" spans="1:9" ht="29.25" customHeight="1">
      <c r="A61" s="41">
        <v>4</v>
      </c>
      <c r="B61" s="45" t="s">
        <v>38</v>
      </c>
      <c r="C61" s="44">
        <v>30</v>
      </c>
      <c r="D61" s="45">
        <v>1.56</v>
      </c>
      <c r="E61" s="45">
        <v>0.25</v>
      </c>
      <c r="F61" s="45">
        <v>9.1</v>
      </c>
      <c r="G61" s="45">
        <v>50.4</v>
      </c>
      <c r="H61" s="45">
        <v>0.14</v>
      </c>
      <c r="I61" s="47"/>
    </row>
    <row r="62" spans="1:9" ht="17.25" customHeight="1">
      <c r="A62" s="41">
        <v>5</v>
      </c>
      <c r="B62" s="45" t="s">
        <v>39</v>
      </c>
      <c r="C62" s="44">
        <v>30</v>
      </c>
      <c r="D62" s="45">
        <v>1.65</v>
      </c>
      <c r="E62" s="45">
        <v>0.28</v>
      </c>
      <c r="F62" s="45">
        <v>10.25</v>
      </c>
      <c r="G62" s="45">
        <v>51.5</v>
      </c>
      <c r="H62" s="45">
        <v>0.05</v>
      </c>
      <c r="I62" s="47"/>
    </row>
    <row r="63" spans="1:9" ht="17.25" customHeight="1">
      <c r="A63" s="44"/>
      <c r="B63" s="52" t="s">
        <v>71</v>
      </c>
      <c r="C63" s="51">
        <v>400</v>
      </c>
      <c r="D63" s="54">
        <f>SUM(D58:D62)</f>
        <v>12.99</v>
      </c>
      <c r="E63" s="54">
        <f>SUM(E58:E62)</f>
        <v>22.22</v>
      </c>
      <c r="F63" s="54">
        <f>SUM(F58:F62)</f>
        <v>49.69</v>
      </c>
      <c r="G63" s="54">
        <f>SUM(G58:G62)</f>
        <v>461.53999999999996</v>
      </c>
      <c r="H63" s="54">
        <f>SUM(H58:H62)</f>
        <v>0.45</v>
      </c>
      <c r="I63" s="54"/>
    </row>
    <row r="64" spans="1:9" ht="17.25" customHeight="1">
      <c r="A64" s="51"/>
      <c r="B64" s="52" t="s">
        <v>166</v>
      </c>
      <c r="C64" s="54">
        <f aca="true" t="shared" si="1" ref="C64:H64">C63+C56+C51+C43+C41</f>
        <v>1535</v>
      </c>
      <c r="D64" s="54">
        <f t="shared" si="1"/>
        <v>41.800000000000004</v>
      </c>
      <c r="E64" s="54">
        <f t="shared" si="1"/>
        <v>50.60000000000001</v>
      </c>
      <c r="F64" s="54">
        <f t="shared" si="1"/>
        <v>179.61</v>
      </c>
      <c r="G64" s="54">
        <f t="shared" si="1"/>
        <v>1425.1799999999998</v>
      </c>
      <c r="H64" s="54">
        <f t="shared" si="1"/>
        <v>20.650180180180183</v>
      </c>
      <c r="I64" s="55"/>
    </row>
    <row r="65" spans="1:9" s="85" customFormat="1" ht="17.25" customHeight="1">
      <c r="A65" s="72"/>
      <c r="B65" s="83" t="s">
        <v>2</v>
      </c>
      <c r="C65" s="72"/>
      <c r="D65" s="57"/>
      <c r="E65" s="57"/>
      <c r="F65" s="57"/>
      <c r="G65" s="57"/>
      <c r="H65" s="57"/>
      <c r="I65" s="47"/>
    </row>
    <row r="66" spans="1:9" ht="17.25" customHeight="1">
      <c r="A66" s="44"/>
      <c r="B66" s="52" t="s">
        <v>5</v>
      </c>
      <c r="C66" s="44"/>
      <c r="D66" s="57"/>
      <c r="E66" s="57"/>
      <c r="F66" s="57"/>
      <c r="G66" s="57"/>
      <c r="H66" s="57"/>
      <c r="I66" s="47"/>
    </row>
    <row r="67" spans="1:9" ht="33" customHeight="1">
      <c r="A67" s="44">
        <v>1</v>
      </c>
      <c r="B67" s="45" t="s">
        <v>167</v>
      </c>
      <c r="C67" s="77" t="s">
        <v>281</v>
      </c>
      <c r="D67" s="45">
        <v>1.8</v>
      </c>
      <c r="E67" s="45">
        <v>2.95</v>
      </c>
      <c r="F67" s="45">
        <v>0.07</v>
      </c>
      <c r="G67" s="46">
        <v>32.44</v>
      </c>
      <c r="H67" s="45">
        <v>0.05</v>
      </c>
      <c r="I67" s="47" t="s">
        <v>168</v>
      </c>
    </row>
    <row r="68" spans="1:9" ht="28.5" customHeight="1">
      <c r="A68" s="44">
        <v>2</v>
      </c>
      <c r="B68" s="45" t="s">
        <v>169</v>
      </c>
      <c r="C68" s="44" t="s">
        <v>280</v>
      </c>
      <c r="D68" s="45">
        <v>6.45</v>
      </c>
      <c r="E68" s="45">
        <v>9.3</v>
      </c>
      <c r="F68" s="45">
        <v>30</v>
      </c>
      <c r="G68" s="48">
        <v>221</v>
      </c>
      <c r="H68" s="45">
        <v>0.27</v>
      </c>
      <c r="I68" s="47" t="s">
        <v>170</v>
      </c>
    </row>
    <row r="69" spans="1:9" ht="28.5" customHeight="1">
      <c r="A69" s="44">
        <v>3</v>
      </c>
      <c r="B69" s="45" t="s">
        <v>15</v>
      </c>
      <c r="C69" s="44">
        <v>180</v>
      </c>
      <c r="D69" s="45">
        <v>2.51</v>
      </c>
      <c r="E69" s="45">
        <v>2.87</v>
      </c>
      <c r="F69" s="45">
        <v>17.73</v>
      </c>
      <c r="G69" s="46">
        <v>106.82</v>
      </c>
      <c r="H69" s="45">
        <v>0.05</v>
      </c>
      <c r="I69" s="47" t="s">
        <v>180</v>
      </c>
    </row>
    <row r="70" spans="1:9" ht="28.5" customHeight="1">
      <c r="A70" s="44">
        <v>4</v>
      </c>
      <c r="B70" s="45" t="s">
        <v>16</v>
      </c>
      <c r="C70" s="44">
        <v>30</v>
      </c>
      <c r="D70" s="45">
        <v>1.87</v>
      </c>
      <c r="E70" s="45">
        <v>0.3</v>
      </c>
      <c r="F70" s="45">
        <v>10.9</v>
      </c>
      <c r="G70" s="45">
        <v>60.5</v>
      </c>
      <c r="H70" s="45">
        <v>0.17</v>
      </c>
      <c r="I70" s="47"/>
    </row>
    <row r="71" spans="1:9" s="31" customFormat="1" ht="17.25" customHeight="1">
      <c r="A71" s="51"/>
      <c r="B71" s="52" t="s">
        <v>71</v>
      </c>
      <c r="C71" s="53">
        <v>350</v>
      </c>
      <c r="D71" s="54">
        <f>SUM(D67:D70)</f>
        <v>12.629999999999999</v>
      </c>
      <c r="E71" s="54">
        <f>SUM(E67:E70)</f>
        <v>15.420000000000002</v>
      </c>
      <c r="F71" s="54">
        <f>SUM(F67:F70)</f>
        <v>58.699999999999996</v>
      </c>
      <c r="G71" s="54">
        <f>SUM(G67:G70)</f>
        <v>420.76</v>
      </c>
      <c r="H71" s="54">
        <f>SUM(H67:H70)</f>
        <v>0.54</v>
      </c>
      <c r="I71" s="55"/>
    </row>
    <row r="72" spans="1:9" ht="17.25" customHeight="1">
      <c r="A72" s="73"/>
      <c r="B72" s="74" t="s">
        <v>17</v>
      </c>
      <c r="C72" s="73"/>
      <c r="D72" s="90"/>
      <c r="E72" s="90"/>
      <c r="F72" s="90"/>
      <c r="G72" s="90"/>
      <c r="H72" s="90"/>
      <c r="I72" s="80"/>
    </row>
    <row r="73" spans="1:9" ht="17.25" customHeight="1">
      <c r="A73" s="44">
        <v>1</v>
      </c>
      <c r="B73" s="45" t="s">
        <v>20</v>
      </c>
      <c r="C73" s="44">
        <v>135</v>
      </c>
      <c r="D73" s="68">
        <v>2.1</v>
      </c>
      <c r="E73" s="68">
        <v>2.35</v>
      </c>
      <c r="F73" s="68">
        <v>10.15</v>
      </c>
      <c r="G73" s="69">
        <v>70</v>
      </c>
      <c r="H73" s="68">
        <v>0.18018018018018017</v>
      </c>
      <c r="I73" s="47" t="s">
        <v>154</v>
      </c>
    </row>
    <row r="74" spans="1:9" ht="17.25" customHeight="1">
      <c r="A74" s="41"/>
      <c r="B74" s="38" t="s">
        <v>22</v>
      </c>
      <c r="C74" s="41"/>
      <c r="D74" s="82"/>
      <c r="E74" s="82"/>
      <c r="F74" s="82"/>
      <c r="G74" s="82"/>
      <c r="H74" s="82"/>
      <c r="I74" s="70"/>
    </row>
    <row r="75" spans="1:9" ht="32.25" customHeight="1">
      <c r="A75" s="44">
        <v>1</v>
      </c>
      <c r="B75" s="45" t="s">
        <v>182</v>
      </c>
      <c r="C75" s="44">
        <v>20</v>
      </c>
      <c r="D75" s="68">
        <v>0.34</v>
      </c>
      <c r="E75" s="68">
        <v>0.84</v>
      </c>
      <c r="F75" s="68">
        <v>3.27</v>
      </c>
      <c r="G75" s="68">
        <v>31</v>
      </c>
      <c r="H75" s="68">
        <v>1.97</v>
      </c>
      <c r="I75" s="47" t="s">
        <v>183</v>
      </c>
    </row>
    <row r="76" spans="1:9" ht="35.25" customHeight="1">
      <c r="A76" s="44">
        <v>2</v>
      </c>
      <c r="B76" s="45" t="s">
        <v>184</v>
      </c>
      <c r="C76" s="44" t="s">
        <v>109</v>
      </c>
      <c r="D76" s="57">
        <v>1</v>
      </c>
      <c r="E76" s="57">
        <v>2.5</v>
      </c>
      <c r="F76" s="57">
        <v>10</v>
      </c>
      <c r="G76" s="57">
        <v>70</v>
      </c>
      <c r="H76" s="57">
        <v>7.1</v>
      </c>
      <c r="I76" s="47" t="s">
        <v>185</v>
      </c>
    </row>
    <row r="77" spans="1:9" s="61" customFormat="1" ht="31.5" customHeight="1">
      <c r="A77" s="64">
        <v>3</v>
      </c>
      <c r="B77" s="63" t="s">
        <v>186</v>
      </c>
      <c r="C77" s="64" t="s">
        <v>105</v>
      </c>
      <c r="D77" s="64">
        <v>7.7</v>
      </c>
      <c r="E77" s="64">
        <v>6.9</v>
      </c>
      <c r="F77" s="91">
        <v>5.27</v>
      </c>
      <c r="G77" s="92">
        <v>124</v>
      </c>
      <c r="H77" s="64">
        <v>0</v>
      </c>
      <c r="I77" s="93" t="s">
        <v>188</v>
      </c>
    </row>
    <row r="78" spans="1:9" ht="17.25" customHeight="1">
      <c r="A78" s="44">
        <v>4</v>
      </c>
      <c r="B78" s="45" t="s">
        <v>156</v>
      </c>
      <c r="C78" s="44">
        <v>100</v>
      </c>
      <c r="D78" s="45">
        <v>2.62</v>
      </c>
      <c r="E78" s="45">
        <v>3.23</v>
      </c>
      <c r="F78" s="48">
        <v>13.45</v>
      </c>
      <c r="G78" s="46">
        <v>87.16</v>
      </c>
      <c r="H78" s="45">
        <v>1.7</v>
      </c>
      <c r="I78" s="47" t="s">
        <v>157</v>
      </c>
    </row>
    <row r="79" spans="1:9" ht="17.25" customHeight="1">
      <c r="A79" s="44">
        <v>5</v>
      </c>
      <c r="B79" s="45" t="s">
        <v>59</v>
      </c>
      <c r="C79" s="44">
        <v>100</v>
      </c>
      <c r="D79" s="45">
        <v>0.4</v>
      </c>
      <c r="E79" s="45">
        <v>0</v>
      </c>
      <c r="F79" s="45">
        <v>10.53</v>
      </c>
      <c r="G79" s="46">
        <v>45</v>
      </c>
      <c r="H79" s="45">
        <v>5.17</v>
      </c>
      <c r="I79" s="47" t="s">
        <v>159</v>
      </c>
    </row>
    <row r="80" spans="1:9" ht="33" customHeight="1">
      <c r="A80" s="44">
        <v>6</v>
      </c>
      <c r="B80" s="45" t="s">
        <v>38</v>
      </c>
      <c r="C80" s="44">
        <v>15</v>
      </c>
      <c r="D80" s="45">
        <v>0.94</v>
      </c>
      <c r="E80" s="45">
        <v>0.15</v>
      </c>
      <c r="F80" s="45">
        <v>5.5</v>
      </c>
      <c r="G80" s="45">
        <v>30.2</v>
      </c>
      <c r="H80" s="45">
        <v>0.08</v>
      </c>
      <c r="I80" s="47"/>
    </row>
    <row r="81" spans="1:9" ht="21" customHeight="1">
      <c r="A81" s="44">
        <v>7</v>
      </c>
      <c r="B81" s="45" t="s">
        <v>39</v>
      </c>
      <c r="C81" s="44">
        <v>15</v>
      </c>
      <c r="D81" s="45">
        <v>0.99</v>
      </c>
      <c r="E81" s="45">
        <v>0.17</v>
      </c>
      <c r="F81" s="45">
        <v>6.15</v>
      </c>
      <c r="G81" s="45">
        <v>30.9</v>
      </c>
      <c r="H81" s="45">
        <v>0.03</v>
      </c>
      <c r="I81" s="47"/>
    </row>
    <row r="82" spans="1:9" s="31" customFormat="1" ht="17.25" customHeight="1">
      <c r="A82" s="51"/>
      <c r="B82" s="52" t="s">
        <v>71</v>
      </c>
      <c r="C82" s="51">
        <v>460</v>
      </c>
      <c r="D82" s="54">
        <f>SUM(D75:D81)</f>
        <v>13.99</v>
      </c>
      <c r="E82" s="54">
        <f>SUM(E75:E81)</f>
        <v>13.790000000000001</v>
      </c>
      <c r="F82" s="54">
        <f>SUM(F75:F81)</f>
        <v>54.169999999999995</v>
      </c>
      <c r="G82" s="54">
        <f>SUM(G75:G81)</f>
        <v>418.25999999999993</v>
      </c>
      <c r="H82" s="54">
        <f>SUM(H75:H81)</f>
        <v>16.05</v>
      </c>
      <c r="I82" s="55"/>
    </row>
    <row r="83" spans="1:9" ht="17.25" customHeight="1">
      <c r="A83" s="41"/>
      <c r="B83" s="38" t="s">
        <v>40</v>
      </c>
      <c r="C83" s="41"/>
      <c r="D83" s="82"/>
      <c r="E83" s="82"/>
      <c r="F83" s="82"/>
      <c r="G83" s="82"/>
      <c r="H83" s="82"/>
      <c r="I83" s="70"/>
    </row>
    <row r="84" spans="1:9" ht="17.25" customHeight="1">
      <c r="A84" s="44">
        <v>1</v>
      </c>
      <c r="B84" s="45" t="s">
        <v>42</v>
      </c>
      <c r="C84" s="44">
        <v>120</v>
      </c>
      <c r="D84" s="44">
        <v>0.25</v>
      </c>
      <c r="E84" s="44">
        <v>0.07</v>
      </c>
      <c r="F84" s="44">
        <v>6.73</v>
      </c>
      <c r="G84" s="44">
        <v>35</v>
      </c>
      <c r="H84" s="60">
        <v>4</v>
      </c>
      <c r="I84" s="50" t="s">
        <v>160</v>
      </c>
    </row>
    <row r="85" spans="1:9" ht="29.25" customHeight="1">
      <c r="A85" s="44">
        <v>2</v>
      </c>
      <c r="B85" s="45" t="s">
        <v>161</v>
      </c>
      <c r="C85" s="44">
        <v>30</v>
      </c>
      <c r="D85" s="68">
        <v>3.7</v>
      </c>
      <c r="E85" s="68">
        <v>5.52</v>
      </c>
      <c r="F85" s="68">
        <v>9</v>
      </c>
      <c r="G85" s="69">
        <v>40</v>
      </c>
      <c r="H85" s="68">
        <v>0.05</v>
      </c>
      <c r="I85" s="47"/>
    </row>
    <row r="86" spans="1:9" ht="17.25" customHeight="1">
      <c r="A86" s="44">
        <v>3</v>
      </c>
      <c r="B86" s="45" t="s">
        <v>49</v>
      </c>
      <c r="C86" s="44">
        <v>50</v>
      </c>
      <c r="D86" s="45">
        <v>1.2</v>
      </c>
      <c r="E86" s="45">
        <v>0.3</v>
      </c>
      <c r="F86" s="45">
        <v>3.15</v>
      </c>
      <c r="G86" s="46">
        <v>40</v>
      </c>
      <c r="H86" s="45">
        <v>8</v>
      </c>
      <c r="I86" s="47" t="s">
        <v>163</v>
      </c>
    </row>
    <row r="87" spans="1:9" ht="17.25" customHeight="1">
      <c r="A87" s="44"/>
      <c r="B87" s="52" t="s">
        <v>71</v>
      </c>
      <c r="C87" s="51">
        <v>200</v>
      </c>
      <c r="D87" s="54">
        <f>SUM(D84:D86)</f>
        <v>5.15</v>
      </c>
      <c r="E87" s="54">
        <f>SUM(E84:E86)</f>
        <v>5.89</v>
      </c>
      <c r="F87" s="54">
        <f>SUM(F84:F86)</f>
        <v>18.88</v>
      </c>
      <c r="G87" s="54">
        <f>SUM(G84:G86)</f>
        <v>115</v>
      </c>
      <c r="H87" s="54">
        <f>SUM(H84:H86)</f>
        <v>12.05</v>
      </c>
      <c r="I87" s="47"/>
    </row>
    <row r="88" spans="1:9" ht="17.25" customHeight="1">
      <c r="A88" s="44"/>
      <c r="B88" s="52" t="s">
        <v>51</v>
      </c>
      <c r="C88" s="44"/>
      <c r="D88" s="57"/>
      <c r="E88" s="57"/>
      <c r="F88" s="57"/>
      <c r="G88" s="57"/>
      <c r="H88" s="57"/>
      <c r="I88" s="47"/>
    </row>
    <row r="89" spans="1:9" ht="17.25" customHeight="1">
      <c r="A89" s="44">
        <v>1</v>
      </c>
      <c r="B89" s="45" t="s">
        <v>235</v>
      </c>
      <c r="C89" s="44">
        <v>20</v>
      </c>
      <c r="D89" s="68">
        <v>0.45</v>
      </c>
      <c r="E89" s="68">
        <v>1</v>
      </c>
      <c r="F89" s="68">
        <v>2.54</v>
      </c>
      <c r="G89" s="68">
        <v>26</v>
      </c>
      <c r="H89" s="68">
        <v>1.35</v>
      </c>
      <c r="I89" s="47" t="s">
        <v>205</v>
      </c>
    </row>
    <row r="90" spans="1:9" ht="30.75" customHeight="1">
      <c r="A90" s="44">
        <v>2</v>
      </c>
      <c r="B90" s="63" t="s">
        <v>295</v>
      </c>
      <c r="C90" s="64" t="s">
        <v>117</v>
      </c>
      <c r="D90" s="45">
        <v>8.87</v>
      </c>
      <c r="E90" s="45">
        <v>2.65</v>
      </c>
      <c r="F90" s="48">
        <v>15.87</v>
      </c>
      <c r="G90" s="46">
        <v>73.55</v>
      </c>
      <c r="H90" s="45">
        <v>0.32</v>
      </c>
      <c r="I90" s="47" t="s">
        <v>206</v>
      </c>
    </row>
    <row r="91" spans="1:9" s="144" customFormat="1" ht="17.25" customHeight="1">
      <c r="A91" s="44">
        <v>3</v>
      </c>
      <c r="B91" s="140" t="s">
        <v>138</v>
      </c>
      <c r="C91" s="77">
        <v>100</v>
      </c>
      <c r="D91" s="141">
        <v>3.68</v>
      </c>
      <c r="E91" s="141">
        <v>3.01</v>
      </c>
      <c r="F91" s="141">
        <v>17.63</v>
      </c>
      <c r="G91" s="142">
        <v>112</v>
      </c>
      <c r="H91" s="141">
        <v>0</v>
      </c>
      <c r="I91" s="143" t="s">
        <v>228</v>
      </c>
    </row>
    <row r="92" spans="1:9" ht="17.25" customHeight="1">
      <c r="A92" s="64">
        <v>3</v>
      </c>
      <c r="B92" s="45" t="s">
        <v>192</v>
      </c>
      <c r="C92" s="44">
        <v>150</v>
      </c>
      <c r="D92" s="45">
        <v>1.02</v>
      </c>
      <c r="E92" s="45">
        <v>0</v>
      </c>
      <c r="F92" s="45">
        <v>21.77</v>
      </c>
      <c r="G92" s="48">
        <v>87.14</v>
      </c>
      <c r="H92" s="45">
        <v>0</v>
      </c>
      <c r="I92" s="47" t="s">
        <v>193</v>
      </c>
    </row>
    <row r="93" spans="1:9" ht="32.25" customHeight="1">
      <c r="A93" s="64">
        <v>4</v>
      </c>
      <c r="B93" s="45" t="s">
        <v>38</v>
      </c>
      <c r="C93" s="44">
        <v>20</v>
      </c>
      <c r="D93" s="45">
        <v>1.56</v>
      </c>
      <c r="E93" s="45">
        <v>0.25</v>
      </c>
      <c r="F93" s="45">
        <v>9.1</v>
      </c>
      <c r="G93" s="45">
        <v>50.4</v>
      </c>
      <c r="H93" s="45">
        <v>0.14</v>
      </c>
      <c r="I93" s="47"/>
    </row>
    <row r="94" spans="1:9" ht="17.25" customHeight="1">
      <c r="A94" s="64">
        <v>5</v>
      </c>
      <c r="B94" s="45" t="s">
        <v>39</v>
      </c>
      <c r="C94" s="44">
        <v>20</v>
      </c>
      <c r="D94" s="45">
        <v>1.65</v>
      </c>
      <c r="E94" s="45">
        <v>0.28</v>
      </c>
      <c r="F94" s="45">
        <v>10.25</v>
      </c>
      <c r="G94" s="45">
        <v>51.5</v>
      </c>
      <c r="H94" s="45">
        <v>0.05</v>
      </c>
      <c r="I94" s="47"/>
    </row>
    <row r="95" spans="1:9" s="31" customFormat="1" ht="19.5" customHeight="1">
      <c r="A95" s="51"/>
      <c r="B95" s="52" t="s">
        <v>71</v>
      </c>
      <c r="C95" s="51">
        <v>400</v>
      </c>
      <c r="D95" s="54">
        <f>SUM(D89:D94)</f>
        <v>17.229999999999997</v>
      </c>
      <c r="E95" s="54">
        <f>SUM(E89:E94)</f>
        <v>7.19</v>
      </c>
      <c r="F95" s="54">
        <f>SUM(F89:F94)</f>
        <v>77.16</v>
      </c>
      <c r="G95" s="54">
        <f>SUM(G89:G94)</f>
        <v>400.59</v>
      </c>
      <c r="H95" s="54">
        <f>SUM(H89:H94)</f>
        <v>1.86</v>
      </c>
      <c r="I95" s="55"/>
    </row>
    <row r="96" spans="1:9" ht="17.25" customHeight="1">
      <c r="A96" s="96"/>
      <c r="B96" s="52" t="s">
        <v>166</v>
      </c>
      <c r="C96" s="54">
        <f aca="true" t="shared" si="2" ref="C96:H96">C95+C87+C82+C73+C71</f>
        <v>1545</v>
      </c>
      <c r="D96" s="54">
        <f t="shared" si="2"/>
        <v>51.099999999999994</v>
      </c>
      <c r="E96" s="54">
        <f t="shared" si="2"/>
        <v>44.64</v>
      </c>
      <c r="F96" s="54">
        <f t="shared" si="2"/>
        <v>219.05999999999997</v>
      </c>
      <c r="G96" s="54">
        <f t="shared" si="2"/>
        <v>1424.61</v>
      </c>
      <c r="H96" s="54">
        <f t="shared" si="2"/>
        <v>30.68018018018018</v>
      </c>
      <c r="I96" s="55"/>
    </row>
    <row r="97" spans="1:9" ht="17.25" customHeight="1">
      <c r="A97" s="37"/>
      <c r="B97" s="38" t="s">
        <v>3</v>
      </c>
      <c r="C97" s="37"/>
      <c r="D97" s="97"/>
      <c r="E97" s="97"/>
      <c r="F97" s="97"/>
      <c r="G97" s="97"/>
      <c r="H97" s="97"/>
      <c r="I97" s="70"/>
    </row>
    <row r="98" spans="1:9" ht="17.25" customHeight="1">
      <c r="A98" s="37"/>
      <c r="B98" s="38" t="s">
        <v>6</v>
      </c>
      <c r="C98" s="37"/>
      <c r="D98" s="97"/>
      <c r="E98" s="97"/>
      <c r="F98" s="97"/>
      <c r="G98" s="97"/>
      <c r="H98" s="97"/>
      <c r="I98" s="98"/>
    </row>
    <row r="99" spans="1:9" ht="30" customHeight="1">
      <c r="A99" s="44">
        <v>1</v>
      </c>
      <c r="B99" s="45" t="s">
        <v>167</v>
      </c>
      <c r="C99" s="77" t="s">
        <v>283</v>
      </c>
      <c r="D99" s="45">
        <v>1.8</v>
      </c>
      <c r="E99" s="45">
        <v>2.95</v>
      </c>
      <c r="F99" s="45">
        <v>0.07</v>
      </c>
      <c r="G99" s="46">
        <v>32.44</v>
      </c>
      <c r="H99" s="45">
        <v>0.05</v>
      </c>
      <c r="I99" s="47" t="s">
        <v>168</v>
      </c>
    </row>
    <row r="100" spans="1:9" ht="44.25" customHeight="1">
      <c r="A100" s="44">
        <v>2</v>
      </c>
      <c r="B100" s="45" t="s">
        <v>11</v>
      </c>
      <c r="C100" s="44" t="s">
        <v>279</v>
      </c>
      <c r="D100" s="45">
        <v>3.82</v>
      </c>
      <c r="E100" s="45">
        <v>4.88</v>
      </c>
      <c r="F100" s="45">
        <v>20.47</v>
      </c>
      <c r="G100" s="45">
        <v>135.99</v>
      </c>
      <c r="H100" s="45">
        <v>0</v>
      </c>
      <c r="I100" s="47" t="s">
        <v>152</v>
      </c>
    </row>
    <row r="101" spans="1:9" ht="17.25" customHeight="1">
      <c r="A101" s="44">
        <v>3</v>
      </c>
      <c r="B101" s="45" t="s">
        <v>13</v>
      </c>
      <c r="C101" s="44">
        <v>180</v>
      </c>
      <c r="D101" s="68">
        <v>2.09</v>
      </c>
      <c r="E101" s="68">
        <v>1.54</v>
      </c>
      <c r="F101" s="68">
        <v>12.879000000000001</v>
      </c>
      <c r="G101" s="69">
        <v>81</v>
      </c>
      <c r="H101" s="68">
        <v>1.08</v>
      </c>
      <c r="I101" s="47" t="s">
        <v>153</v>
      </c>
    </row>
    <row r="102" spans="1:9" ht="33.75" customHeight="1">
      <c r="A102" s="44">
        <v>4</v>
      </c>
      <c r="B102" s="45" t="s">
        <v>16</v>
      </c>
      <c r="C102" s="44">
        <v>15</v>
      </c>
      <c r="D102" s="45">
        <v>0.9</v>
      </c>
      <c r="E102" s="45">
        <v>0.15</v>
      </c>
      <c r="F102" s="45">
        <v>5.45</v>
      </c>
      <c r="G102" s="45">
        <v>30.25</v>
      </c>
      <c r="H102" s="45">
        <v>0.09</v>
      </c>
      <c r="I102" s="47"/>
    </row>
    <row r="103" spans="1:9" s="31" customFormat="1" ht="15.75" customHeight="1">
      <c r="A103" s="51"/>
      <c r="B103" s="52" t="s">
        <v>71</v>
      </c>
      <c r="C103" s="53">
        <v>358</v>
      </c>
      <c r="D103" s="52">
        <f>SUM(D99:D102)</f>
        <v>8.61</v>
      </c>
      <c r="E103" s="52">
        <f>SUM(E99:E102)</f>
        <v>9.520000000000001</v>
      </c>
      <c r="F103" s="52">
        <f>SUM(F99:F102)</f>
        <v>38.869</v>
      </c>
      <c r="G103" s="52">
        <f>SUM(G99:G102)</f>
        <v>279.68</v>
      </c>
      <c r="H103" s="52">
        <f>SUM(H99:H102)</f>
        <v>1.2200000000000002</v>
      </c>
      <c r="I103" s="55"/>
    </row>
    <row r="104" spans="1:9" ht="17.25" customHeight="1">
      <c r="A104" s="41"/>
      <c r="B104" s="38" t="s">
        <v>17</v>
      </c>
      <c r="C104" s="41"/>
      <c r="D104" s="82"/>
      <c r="E104" s="82"/>
      <c r="F104" s="82"/>
      <c r="G104" s="82"/>
      <c r="H104" s="82"/>
      <c r="I104" s="70"/>
    </row>
    <row r="105" spans="1:9" ht="20.25" customHeight="1">
      <c r="A105" s="44">
        <v>1</v>
      </c>
      <c r="B105" s="45" t="s">
        <v>20</v>
      </c>
      <c r="C105" s="44">
        <v>135</v>
      </c>
      <c r="D105" s="68">
        <v>2.1</v>
      </c>
      <c r="E105" s="68">
        <v>2.35</v>
      </c>
      <c r="F105" s="68">
        <v>10.15</v>
      </c>
      <c r="G105" s="69">
        <v>70</v>
      </c>
      <c r="H105" s="68">
        <v>0.18018018018018017</v>
      </c>
      <c r="I105" s="47" t="s">
        <v>154</v>
      </c>
    </row>
    <row r="106" spans="1:9" ht="17.25" customHeight="1">
      <c r="A106" s="41"/>
      <c r="B106" s="38" t="s">
        <v>23</v>
      </c>
      <c r="C106" s="41"/>
      <c r="D106" s="82"/>
      <c r="E106" s="82"/>
      <c r="F106" s="82"/>
      <c r="G106" s="82"/>
      <c r="H106" s="82"/>
      <c r="I106" s="70"/>
    </row>
    <row r="107" spans="1:11" ht="33.75" customHeight="1">
      <c r="A107" s="44">
        <v>1</v>
      </c>
      <c r="B107" s="45" t="s">
        <v>194</v>
      </c>
      <c r="C107" s="44">
        <v>20</v>
      </c>
      <c r="D107" s="41">
        <v>0.38</v>
      </c>
      <c r="E107" s="41">
        <v>2.02</v>
      </c>
      <c r="F107" s="41">
        <v>5.5</v>
      </c>
      <c r="G107" s="41">
        <v>49.5</v>
      </c>
      <c r="H107" s="81">
        <v>0.72</v>
      </c>
      <c r="I107" s="47" t="s">
        <v>195</v>
      </c>
      <c r="J107" s="59"/>
      <c r="K107" s="59"/>
    </row>
    <row r="108" spans="1:9" ht="48" customHeight="1">
      <c r="A108" s="44">
        <v>2</v>
      </c>
      <c r="B108" s="45" t="s">
        <v>196</v>
      </c>
      <c r="C108" s="44" t="s">
        <v>109</v>
      </c>
      <c r="D108" s="68">
        <v>2.2</v>
      </c>
      <c r="E108" s="68">
        <v>4.1</v>
      </c>
      <c r="F108" s="68">
        <v>9.5</v>
      </c>
      <c r="G108" s="68">
        <v>77</v>
      </c>
      <c r="H108" s="68">
        <v>6</v>
      </c>
      <c r="I108" s="47" t="s">
        <v>197</v>
      </c>
    </row>
    <row r="109" spans="1:9" s="133" customFormat="1" ht="30" customHeight="1">
      <c r="A109" s="44">
        <v>3</v>
      </c>
      <c r="B109" s="45" t="s">
        <v>296</v>
      </c>
      <c r="C109" s="44" t="s">
        <v>288</v>
      </c>
      <c r="D109" s="49">
        <v>0.5</v>
      </c>
      <c r="E109" s="49">
        <v>6.35</v>
      </c>
      <c r="F109" s="49">
        <v>38.8</v>
      </c>
      <c r="G109" s="49">
        <v>105</v>
      </c>
      <c r="H109" s="49">
        <v>1</v>
      </c>
      <c r="I109" s="50" t="s">
        <v>298</v>
      </c>
    </row>
    <row r="110" spans="1:9" ht="17.25" customHeight="1">
      <c r="A110" s="44">
        <v>4</v>
      </c>
      <c r="B110" s="94" t="s">
        <v>207</v>
      </c>
      <c r="C110" s="44">
        <v>100</v>
      </c>
      <c r="D110" s="44">
        <v>2.43</v>
      </c>
      <c r="E110" s="44">
        <v>2.87</v>
      </c>
      <c r="F110" s="72">
        <v>24.5</v>
      </c>
      <c r="G110" s="41">
        <v>133</v>
      </c>
      <c r="H110" s="44">
        <v>0</v>
      </c>
      <c r="I110" s="77" t="s">
        <v>208</v>
      </c>
    </row>
    <row r="111" spans="1:9" ht="21.75" customHeight="1">
      <c r="A111" s="44">
        <v>5</v>
      </c>
      <c r="B111" s="45" t="s">
        <v>36</v>
      </c>
      <c r="C111" s="44">
        <v>100</v>
      </c>
      <c r="D111" s="45">
        <v>0.15</v>
      </c>
      <c r="E111" s="45">
        <v>0</v>
      </c>
      <c r="F111" s="45">
        <v>11.3</v>
      </c>
      <c r="G111" s="46">
        <v>46</v>
      </c>
      <c r="H111" s="45">
        <v>0.3</v>
      </c>
      <c r="I111" s="47" t="s">
        <v>159</v>
      </c>
    </row>
    <row r="112" spans="1:9" ht="30" customHeight="1">
      <c r="A112" s="44">
        <v>6</v>
      </c>
      <c r="B112" s="45" t="s">
        <v>38</v>
      </c>
      <c r="C112" s="44">
        <v>15</v>
      </c>
      <c r="D112" s="45">
        <v>0.94</v>
      </c>
      <c r="E112" s="45">
        <v>0.15</v>
      </c>
      <c r="F112" s="45">
        <v>5.5</v>
      </c>
      <c r="G112" s="45">
        <v>30.2</v>
      </c>
      <c r="H112" s="45">
        <v>0.08</v>
      </c>
      <c r="I112" s="47"/>
    </row>
    <row r="113" spans="1:9" ht="17.25" customHeight="1">
      <c r="A113" s="44">
        <v>7</v>
      </c>
      <c r="B113" s="45" t="s">
        <v>39</v>
      </c>
      <c r="C113" s="44">
        <v>15</v>
      </c>
      <c r="D113" s="45">
        <v>0.99</v>
      </c>
      <c r="E113" s="45">
        <v>0.17</v>
      </c>
      <c r="F113" s="45">
        <v>6.15</v>
      </c>
      <c r="G113" s="45">
        <v>30.9</v>
      </c>
      <c r="H113" s="45">
        <v>0.03</v>
      </c>
      <c r="I113" s="47"/>
    </row>
    <row r="114" spans="1:9" s="31" customFormat="1" ht="17.25" customHeight="1">
      <c r="A114" s="51"/>
      <c r="B114" s="52" t="s">
        <v>71</v>
      </c>
      <c r="C114" s="51">
        <v>485</v>
      </c>
      <c r="D114" s="54">
        <f>SUM(D107:D113)</f>
        <v>7.59</v>
      </c>
      <c r="E114" s="54">
        <f>SUM(E107:E113)</f>
        <v>15.66</v>
      </c>
      <c r="F114" s="54">
        <f>SUM(F107:F113)</f>
        <v>101.25</v>
      </c>
      <c r="G114" s="54">
        <f>SUM(G107:G113)</f>
        <v>471.59999999999997</v>
      </c>
      <c r="H114" s="54">
        <f>SUM(H107:H113)</f>
        <v>8.129999999999999</v>
      </c>
      <c r="I114" s="55"/>
    </row>
    <row r="115" spans="1:9" ht="17.25" customHeight="1">
      <c r="A115" s="41"/>
      <c r="B115" s="38" t="s">
        <v>40</v>
      </c>
      <c r="C115" s="41"/>
      <c r="D115" s="82"/>
      <c r="E115" s="82"/>
      <c r="F115" s="82"/>
      <c r="G115" s="82"/>
      <c r="H115" s="82"/>
      <c r="I115" s="99"/>
    </row>
    <row r="116" spans="1:9" ht="17.25" customHeight="1">
      <c r="A116" s="44">
        <v>1</v>
      </c>
      <c r="B116" s="45" t="s">
        <v>42</v>
      </c>
      <c r="C116" s="44">
        <v>120</v>
      </c>
      <c r="D116" s="44">
        <v>0.25</v>
      </c>
      <c r="E116" s="44">
        <v>0.07</v>
      </c>
      <c r="F116" s="44">
        <v>6.73</v>
      </c>
      <c r="G116" s="44">
        <v>35</v>
      </c>
      <c r="H116" s="60">
        <v>4</v>
      </c>
      <c r="I116" s="50" t="s">
        <v>160</v>
      </c>
    </row>
    <row r="117" spans="1:9" ht="17.25" customHeight="1">
      <c r="A117" s="44">
        <v>2</v>
      </c>
      <c r="B117" s="45" t="s">
        <v>47</v>
      </c>
      <c r="C117" s="44">
        <v>40</v>
      </c>
      <c r="D117" s="44">
        <v>2.86</v>
      </c>
      <c r="E117" s="44">
        <v>2.12</v>
      </c>
      <c r="F117" s="44">
        <v>24.81</v>
      </c>
      <c r="G117" s="44">
        <v>84.8</v>
      </c>
      <c r="H117" s="44">
        <v>0.48</v>
      </c>
      <c r="I117" s="47" t="s">
        <v>159</v>
      </c>
    </row>
    <row r="118" spans="1:9" ht="17.25" customHeight="1">
      <c r="A118" s="44">
        <v>3</v>
      </c>
      <c r="B118" s="45" t="s">
        <v>199</v>
      </c>
      <c r="C118" s="44">
        <v>40</v>
      </c>
      <c r="D118" s="44">
        <v>1.2</v>
      </c>
      <c r="E118" s="44">
        <v>0.3</v>
      </c>
      <c r="F118" s="44">
        <v>5.15</v>
      </c>
      <c r="G118" s="44">
        <v>60</v>
      </c>
      <c r="H118" s="44">
        <v>6</v>
      </c>
      <c r="I118" s="47" t="s">
        <v>163</v>
      </c>
    </row>
    <row r="119" spans="1:9" ht="17.25" customHeight="1">
      <c r="A119" s="44"/>
      <c r="B119" s="52" t="s">
        <v>71</v>
      </c>
      <c r="C119" s="51">
        <v>200</v>
      </c>
      <c r="D119" s="54">
        <f>SUM(D116:D118)</f>
        <v>4.31</v>
      </c>
      <c r="E119" s="54">
        <f>SUM(E116:E118)</f>
        <v>2.4899999999999998</v>
      </c>
      <c r="F119" s="54">
        <f>SUM(F116:F118)</f>
        <v>36.69</v>
      </c>
      <c r="G119" s="54">
        <f>SUM(G116:G118)</f>
        <v>179.8</v>
      </c>
      <c r="H119" s="54">
        <f>SUM(H116:H118)</f>
        <v>10.48</v>
      </c>
      <c r="I119" s="47"/>
    </row>
    <row r="120" spans="1:9" ht="17.25" customHeight="1">
      <c r="A120" s="41"/>
      <c r="B120" s="38" t="s">
        <v>51</v>
      </c>
      <c r="C120" s="41"/>
      <c r="D120" s="82"/>
      <c r="E120" s="82"/>
      <c r="F120" s="82"/>
      <c r="G120" s="82"/>
      <c r="H120" s="82"/>
      <c r="I120" s="99"/>
    </row>
    <row r="121" spans="1:9" ht="17.25" customHeight="1">
      <c r="A121" s="86">
        <v>1</v>
      </c>
      <c r="B121" s="87" t="s">
        <v>56</v>
      </c>
      <c r="C121" s="88">
        <v>200</v>
      </c>
      <c r="D121" s="88">
        <v>5.58</v>
      </c>
      <c r="E121" s="88">
        <v>12.22</v>
      </c>
      <c r="F121" s="88">
        <v>28.5</v>
      </c>
      <c r="G121" s="88">
        <v>248</v>
      </c>
      <c r="H121" s="88">
        <v>20.4</v>
      </c>
      <c r="I121" s="89" t="s">
        <v>159</v>
      </c>
    </row>
    <row r="122" spans="1:9" ht="25.5" customHeight="1">
      <c r="A122" s="86">
        <v>2</v>
      </c>
      <c r="B122" s="45" t="s">
        <v>35</v>
      </c>
      <c r="C122" s="44">
        <v>150</v>
      </c>
      <c r="D122" s="45">
        <v>0.18</v>
      </c>
      <c r="E122" s="45">
        <v>0.075</v>
      </c>
      <c r="F122" s="45">
        <v>13.75</v>
      </c>
      <c r="G122" s="46">
        <v>75</v>
      </c>
      <c r="H122" s="45">
        <v>11.25</v>
      </c>
      <c r="I122" s="47" t="s">
        <v>191</v>
      </c>
    </row>
    <row r="123" spans="1:9" ht="17.25" customHeight="1">
      <c r="A123" s="86">
        <v>3</v>
      </c>
      <c r="B123" s="45" t="s">
        <v>38</v>
      </c>
      <c r="C123" s="44">
        <v>25</v>
      </c>
      <c r="D123" s="45">
        <v>1.56</v>
      </c>
      <c r="E123" s="45">
        <v>0.25</v>
      </c>
      <c r="F123" s="45">
        <v>9.1</v>
      </c>
      <c r="G123" s="45">
        <v>50.4</v>
      </c>
      <c r="H123" s="45">
        <v>0.14</v>
      </c>
      <c r="I123" s="47"/>
    </row>
    <row r="124" spans="1:9" ht="17.25" customHeight="1">
      <c r="A124" s="86">
        <v>4</v>
      </c>
      <c r="B124" s="45" t="s">
        <v>39</v>
      </c>
      <c r="C124" s="44">
        <v>25</v>
      </c>
      <c r="D124" s="45">
        <v>1.65</v>
      </c>
      <c r="E124" s="45">
        <v>0.28</v>
      </c>
      <c r="F124" s="45">
        <v>10.25</v>
      </c>
      <c r="G124" s="45">
        <v>51.5</v>
      </c>
      <c r="H124" s="45">
        <v>0.05</v>
      </c>
      <c r="I124" s="47"/>
    </row>
    <row r="125" spans="1:9" s="31" customFormat="1" ht="13.5" customHeight="1">
      <c r="A125" s="51"/>
      <c r="B125" s="52" t="s">
        <v>71</v>
      </c>
      <c r="C125" s="51">
        <v>400</v>
      </c>
      <c r="D125" s="100">
        <f>SUM(D121:D124)</f>
        <v>8.97</v>
      </c>
      <c r="E125" s="100">
        <f>SUM(E121:E124)</f>
        <v>12.825</v>
      </c>
      <c r="F125" s="100">
        <f>SUM(F121:F124)</f>
        <v>61.6</v>
      </c>
      <c r="G125" s="100">
        <f>SUM(G121:G124)</f>
        <v>424.9</v>
      </c>
      <c r="H125" s="100">
        <f>SUM(H121:H124)</f>
        <v>31.84</v>
      </c>
      <c r="I125" s="55"/>
    </row>
    <row r="126" spans="1:9" ht="15.75" customHeight="1">
      <c r="A126" s="96"/>
      <c r="B126" s="52" t="s">
        <v>166</v>
      </c>
      <c r="C126" s="51">
        <f aca="true" t="shared" si="3" ref="C126:H126">C125+C119+C114+C105+C103</f>
        <v>1578</v>
      </c>
      <c r="D126" s="101">
        <f t="shared" si="3"/>
        <v>31.580000000000002</v>
      </c>
      <c r="E126" s="101">
        <f t="shared" si="3"/>
        <v>42.845000000000006</v>
      </c>
      <c r="F126" s="101">
        <f t="shared" si="3"/>
        <v>248.559</v>
      </c>
      <c r="G126" s="102">
        <f t="shared" si="3"/>
        <v>1425.98</v>
      </c>
      <c r="H126" s="101">
        <f t="shared" si="3"/>
        <v>51.85018018018018</v>
      </c>
      <c r="I126" s="55"/>
    </row>
    <row r="127" spans="1:9" ht="17.25" customHeight="1">
      <c r="A127" s="41"/>
      <c r="B127" s="38" t="s">
        <v>4</v>
      </c>
      <c r="C127" s="41"/>
      <c r="D127" s="79"/>
      <c r="E127" s="79"/>
      <c r="F127" s="79"/>
      <c r="G127" s="79"/>
      <c r="H127" s="79"/>
      <c r="I127" s="70"/>
    </row>
    <row r="128" spans="1:9" ht="17.25" customHeight="1">
      <c r="A128" s="44"/>
      <c r="B128" s="52" t="s">
        <v>5</v>
      </c>
      <c r="C128" s="44"/>
      <c r="D128" s="57"/>
      <c r="E128" s="57"/>
      <c r="F128" s="57"/>
      <c r="G128" s="57"/>
      <c r="H128" s="57"/>
      <c r="I128" s="47"/>
    </row>
    <row r="129" spans="1:9" ht="29.25" customHeight="1">
      <c r="A129" s="44">
        <v>1</v>
      </c>
      <c r="B129" s="45" t="s">
        <v>167</v>
      </c>
      <c r="C129" s="77" t="s">
        <v>283</v>
      </c>
      <c r="D129" s="45">
        <v>1.8</v>
      </c>
      <c r="E129" s="45">
        <v>2.95</v>
      </c>
      <c r="F129" s="45">
        <v>0.07</v>
      </c>
      <c r="G129" s="46">
        <v>32.44</v>
      </c>
      <c r="H129" s="45">
        <v>0.05</v>
      </c>
      <c r="I129" s="47" t="s">
        <v>168</v>
      </c>
    </row>
    <row r="130" spans="1:9" ht="30.75" customHeight="1">
      <c r="A130" s="44">
        <v>2</v>
      </c>
      <c r="B130" s="45" t="s">
        <v>12</v>
      </c>
      <c r="C130" s="44" t="s">
        <v>279</v>
      </c>
      <c r="D130" s="45">
        <v>3.38</v>
      </c>
      <c r="E130" s="45">
        <v>3.2</v>
      </c>
      <c r="F130" s="48">
        <v>17.37</v>
      </c>
      <c r="G130" s="46">
        <v>121.9</v>
      </c>
      <c r="H130" s="45">
        <v>0</v>
      </c>
      <c r="I130" s="47" t="s">
        <v>152</v>
      </c>
    </row>
    <row r="131" spans="1:9" ht="17.25" customHeight="1">
      <c r="A131" s="44">
        <v>3</v>
      </c>
      <c r="B131" s="45" t="s">
        <v>14</v>
      </c>
      <c r="C131" s="44">
        <v>180</v>
      </c>
      <c r="D131" s="45">
        <v>2.51</v>
      </c>
      <c r="E131" s="45">
        <v>2.87</v>
      </c>
      <c r="F131" s="48">
        <v>17.73</v>
      </c>
      <c r="G131" s="46">
        <v>106.82</v>
      </c>
      <c r="H131" s="45">
        <v>0.05</v>
      </c>
      <c r="I131" s="47" t="s">
        <v>180</v>
      </c>
    </row>
    <row r="132" spans="1:9" ht="30" customHeight="1">
      <c r="A132" s="44">
        <v>4</v>
      </c>
      <c r="B132" s="45" t="s">
        <v>16</v>
      </c>
      <c r="C132" s="44">
        <v>15</v>
      </c>
      <c r="D132" s="45">
        <v>0.9</v>
      </c>
      <c r="E132" s="45">
        <v>0.15</v>
      </c>
      <c r="F132" s="45">
        <v>5.45</v>
      </c>
      <c r="G132" s="45">
        <v>30.25</v>
      </c>
      <c r="H132" s="45">
        <v>0.09</v>
      </c>
      <c r="I132" s="47"/>
    </row>
    <row r="133" spans="1:9" s="31" customFormat="1" ht="17.25" customHeight="1">
      <c r="A133" s="51"/>
      <c r="B133" s="52" t="s">
        <v>71</v>
      </c>
      <c r="C133" s="53">
        <v>358</v>
      </c>
      <c r="D133" s="52">
        <f>SUM(D129:D132)</f>
        <v>8.59</v>
      </c>
      <c r="E133" s="52">
        <f>SUM(E129:E132)</f>
        <v>9.17</v>
      </c>
      <c r="F133" s="52">
        <f>SUM(F129:F132)</f>
        <v>40.620000000000005</v>
      </c>
      <c r="G133" s="52">
        <f>SUM(G129:G132)</f>
        <v>291.40999999999997</v>
      </c>
      <c r="H133" s="52">
        <f>SUM(H129:H132)</f>
        <v>0.19</v>
      </c>
      <c r="I133" s="55"/>
    </row>
    <row r="134" spans="1:9" ht="17.25" customHeight="1">
      <c r="A134" s="44"/>
      <c r="B134" s="52" t="s">
        <v>17</v>
      </c>
      <c r="C134" s="44"/>
      <c r="D134" s="52"/>
      <c r="E134" s="52"/>
      <c r="F134" s="52"/>
      <c r="G134" s="52"/>
      <c r="H134" s="52"/>
      <c r="I134" s="47"/>
    </row>
    <row r="135" spans="1:9" ht="17.25" customHeight="1">
      <c r="A135" s="44">
        <v>1</v>
      </c>
      <c r="B135" s="45" t="s">
        <v>19</v>
      </c>
      <c r="C135" s="44">
        <v>135</v>
      </c>
      <c r="D135" s="68">
        <v>2.1</v>
      </c>
      <c r="E135" s="68">
        <v>2.35</v>
      </c>
      <c r="F135" s="68">
        <v>10.15</v>
      </c>
      <c r="G135" s="69">
        <v>70</v>
      </c>
      <c r="H135" s="68">
        <v>0.18018018018018017</v>
      </c>
      <c r="I135" s="47" t="s">
        <v>154</v>
      </c>
    </row>
    <row r="136" spans="1:9" ht="17.25" customHeight="1">
      <c r="A136" s="44"/>
      <c r="B136" s="52" t="s">
        <v>22</v>
      </c>
      <c r="C136" s="44"/>
      <c r="D136" s="57"/>
      <c r="E136" s="57"/>
      <c r="F136" s="57"/>
      <c r="G136" s="57"/>
      <c r="H136" s="57"/>
      <c r="I136" s="47"/>
    </row>
    <row r="137" spans="1:9" ht="27" customHeight="1">
      <c r="A137" s="41">
        <v>1</v>
      </c>
      <c r="B137" s="81" t="s">
        <v>72</v>
      </c>
      <c r="C137" s="41">
        <v>20</v>
      </c>
      <c r="D137" s="41">
        <v>0.23</v>
      </c>
      <c r="E137" s="41">
        <v>1.83</v>
      </c>
      <c r="F137" s="41">
        <v>10</v>
      </c>
      <c r="G137" s="41">
        <v>19.2</v>
      </c>
      <c r="H137" s="41">
        <v>0.23</v>
      </c>
      <c r="I137" s="40" t="s">
        <v>159</v>
      </c>
    </row>
    <row r="138" spans="1:9" ht="31.5" customHeight="1">
      <c r="A138" s="41">
        <v>2</v>
      </c>
      <c r="B138" s="63" t="s">
        <v>276</v>
      </c>
      <c r="C138" s="64" t="s">
        <v>109</v>
      </c>
      <c r="D138" s="63">
        <v>1.25</v>
      </c>
      <c r="E138" s="63">
        <v>3.8</v>
      </c>
      <c r="F138" s="63">
        <v>8.95</v>
      </c>
      <c r="G138" s="63">
        <v>64.7</v>
      </c>
      <c r="H138" s="63">
        <v>0.83</v>
      </c>
      <c r="I138" s="67" t="s">
        <v>202</v>
      </c>
    </row>
    <row r="139" spans="1:9" ht="15.75" customHeight="1">
      <c r="A139" s="44">
        <v>3</v>
      </c>
      <c r="B139" s="45" t="s">
        <v>28</v>
      </c>
      <c r="C139" s="44">
        <v>150</v>
      </c>
      <c r="D139" s="57">
        <v>8.59</v>
      </c>
      <c r="E139" s="57">
        <v>9.03</v>
      </c>
      <c r="F139" s="57">
        <v>12.21</v>
      </c>
      <c r="G139" s="57">
        <v>169</v>
      </c>
      <c r="H139" s="57">
        <v>1.92</v>
      </c>
      <c r="I139" s="47" t="s">
        <v>198</v>
      </c>
    </row>
    <row r="140" spans="1:9" ht="17.25" customHeight="1">
      <c r="A140" s="41">
        <v>4</v>
      </c>
      <c r="B140" s="63" t="s">
        <v>37</v>
      </c>
      <c r="C140" s="64">
        <v>100</v>
      </c>
      <c r="D140" s="64">
        <v>0.01</v>
      </c>
      <c r="E140" s="91">
        <v>0</v>
      </c>
      <c r="F140" s="64">
        <v>11.3</v>
      </c>
      <c r="G140" s="91">
        <v>46</v>
      </c>
      <c r="H140" s="64">
        <v>5.65</v>
      </c>
      <c r="I140" s="93" t="s">
        <v>159</v>
      </c>
    </row>
    <row r="141" spans="1:9" ht="32.25" customHeight="1">
      <c r="A141" s="41">
        <v>5</v>
      </c>
      <c r="B141" s="45" t="s">
        <v>38</v>
      </c>
      <c r="C141" s="44">
        <v>15</v>
      </c>
      <c r="D141" s="45">
        <v>0.94</v>
      </c>
      <c r="E141" s="45">
        <v>0.15</v>
      </c>
      <c r="F141" s="45">
        <v>5.5</v>
      </c>
      <c r="G141" s="45">
        <v>30.2</v>
      </c>
      <c r="H141" s="45">
        <v>0.08</v>
      </c>
      <c r="I141" s="47"/>
    </row>
    <row r="142" spans="1:9" ht="17.25" customHeight="1">
      <c r="A142" s="41">
        <v>6</v>
      </c>
      <c r="B142" s="45" t="s">
        <v>39</v>
      </c>
      <c r="C142" s="44">
        <v>15</v>
      </c>
      <c r="D142" s="45">
        <v>0.99</v>
      </c>
      <c r="E142" s="45">
        <v>0.17</v>
      </c>
      <c r="F142" s="45">
        <v>6.15</v>
      </c>
      <c r="G142" s="45">
        <v>30.9</v>
      </c>
      <c r="H142" s="45">
        <v>0.03</v>
      </c>
      <c r="I142" s="47"/>
    </row>
    <row r="143" spans="1:9" s="31" customFormat="1" ht="17.25" customHeight="1">
      <c r="A143" s="51"/>
      <c r="B143" s="52" t="s">
        <v>71</v>
      </c>
      <c r="C143" s="51">
        <v>455</v>
      </c>
      <c r="D143" s="54">
        <f>SUM(D137:D142)</f>
        <v>12.01</v>
      </c>
      <c r="E143" s="54">
        <f>SUM(E137:E142)</f>
        <v>14.98</v>
      </c>
      <c r="F143" s="54">
        <f>SUM(F137:F142)</f>
        <v>54.11</v>
      </c>
      <c r="G143" s="54">
        <f>SUM(G137:G142)</f>
        <v>359.99999999999994</v>
      </c>
      <c r="H143" s="54">
        <f>SUM(H137:H142)</f>
        <v>8.74</v>
      </c>
      <c r="I143" s="55"/>
    </row>
    <row r="144" spans="1:9" ht="17.25" customHeight="1">
      <c r="A144" s="41"/>
      <c r="B144" s="38" t="s">
        <v>40</v>
      </c>
      <c r="C144" s="41"/>
      <c r="D144" s="82"/>
      <c r="E144" s="82"/>
      <c r="F144" s="82"/>
      <c r="G144" s="82"/>
      <c r="H144" s="82"/>
      <c r="I144" s="70"/>
    </row>
    <row r="145" spans="1:9" ht="17.25" customHeight="1">
      <c r="A145" s="44">
        <v>1</v>
      </c>
      <c r="B145" s="45" t="s">
        <v>42</v>
      </c>
      <c r="C145" s="44">
        <v>120</v>
      </c>
      <c r="D145" s="44">
        <v>0.25</v>
      </c>
      <c r="E145" s="44">
        <v>0.07</v>
      </c>
      <c r="F145" s="44">
        <v>6.73</v>
      </c>
      <c r="G145" s="44">
        <v>35</v>
      </c>
      <c r="H145" s="60">
        <v>4</v>
      </c>
      <c r="I145" s="50" t="s">
        <v>160</v>
      </c>
    </row>
    <row r="146" spans="1:9" ht="21" customHeight="1">
      <c r="A146" s="44">
        <v>2</v>
      </c>
      <c r="B146" s="45" t="s">
        <v>48</v>
      </c>
      <c r="C146" s="44">
        <v>30</v>
      </c>
      <c r="D146" s="68">
        <v>2.7</v>
      </c>
      <c r="E146" s="68">
        <v>5.52</v>
      </c>
      <c r="F146" s="68">
        <v>9</v>
      </c>
      <c r="G146" s="69">
        <v>40</v>
      </c>
      <c r="H146" s="68">
        <v>0.05</v>
      </c>
      <c r="I146" s="47"/>
    </row>
    <row r="147" spans="1:9" ht="21" customHeight="1">
      <c r="A147" s="44">
        <v>3</v>
      </c>
      <c r="B147" s="45" t="s">
        <v>199</v>
      </c>
      <c r="C147" s="44">
        <v>50</v>
      </c>
      <c r="D147" s="45">
        <v>1.2</v>
      </c>
      <c r="E147" s="45">
        <v>0.3</v>
      </c>
      <c r="F147" s="45">
        <v>5.15</v>
      </c>
      <c r="G147" s="46">
        <v>60</v>
      </c>
      <c r="H147" s="45">
        <v>6</v>
      </c>
      <c r="I147" s="47" t="s">
        <v>163</v>
      </c>
    </row>
    <row r="148" spans="1:9" ht="17.25" customHeight="1">
      <c r="A148" s="44"/>
      <c r="B148" s="52" t="s">
        <v>71</v>
      </c>
      <c r="C148" s="51">
        <v>200</v>
      </c>
      <c r="D148" s="54">
        <f>SUM(D145:D147)</f>
        <v>4.15</v>
      </c>
      <c r="E148" s="54">
        <f>SUM(E145:E147)</f>
        <v>5.89</v>
      </c>
      <c r="F148" s="54">
        <f>SUM(F145:F147)</f>
        <v>20.880000000000003</v>
      </c>
      <c r="G148" s="54">
        <f>SUM(G145:G147)</f>
        <v>135</v>
      </c>
      <c r="H148" s="54">
        <f>SUM(H145:H147)</f>
        <v>10.05</v>
      </c>
      <c r="I148" s="47"/>
    </row>
    <row r="149" spans="1:9" ht="17.25" customHeight="1">
      <c r="A149" s="37"/>
      <c r="B149" s="38" t="s">
        <v>51</v>
      </c>
      <c r="C149" s="37"/>
      <c r="D149" s="97"/>
      <c r="E149" s="97"/>
      <c r="F149" s="97"/>
      <c r="G149" s="97"/>
      <c r="H149" s="97"/>
      <c r="I149" s="70"/>
    </row>
    <row r="150" spans="1:9" s="61" customFormat="1" ht="31.5" customHeight="1">
      <c r="A150" s="92">
        <v>1</v>
      </c>
      <c r="B150" s="63" t="s">
        <v>86</v>
      </c>
      <c r="C150" s="64">
        <v>50</v>
      </c>
      <c r="D150" s="64">
        <v>0.8</v>
      </c>
      <c r="E150" s="64">
        <v>3.6</v>
      </c>
      <c r="F150" s="64">
        <v>3.44</v>
      </c>
      <c r="G150" s="91">
        <v>48.8</v>
      </c>
      <c r="H150" s="64">
        <v>1.68</v>
      </c>
      <c r="I150" s="93"/>
    </row>
    <row r="151" spans="1:9" ht="32.25" customHeight="1">
      <c r="A151" s="71">
        <v>2</v>
      </c>
      <c r="B151" s="45" t="s">
        <v>200</v>
      </c>
      <c r="C151" s="44" t="s">
        <v>284</v>
      </c>
      <c r="D151" s="46">
        <v>6.36</v>
      </c>
      <c r="E151" s="46">
        <v>10.44</v>
      </c>
      <c r="F151" s="46">
        <v>0.43</v>
      </c>
      <c r="G151" s="46">
        <v>122</v>
      </c>
      <c r="H151" s="46">
        <v>0</v>
      </c>
      <c r="I151" s="47" t="s">
        <v>201</v>
      </c>
    </row>
    <row r="152" spans="1:9" ht="17.25" customHeight="1">
      <c r="A152" s="44">
        <v>3</v>
      </c>
      <c r="B152" s="45" t="s">
        <v>158</v>
      </c>
      <c r="C152" s="44">
        <v>200</v>
      </c>
      <c r="D152" s="45">
        <v>0.3</v>
      </c>
      <c r="E152" s="45">
        <v>0</v>
      </c>
      <c r="F152" s="45">
        <v>22.66</v>
      </c>
      <c r="G152" s="48">
        <v>91.98</v>
      </c>
      <c r="H152" s="45">
        <v>10.6</v>
      </c>
      <c r="I152" s="47" t="s">
        <v>159</v>
      </c>
    </row>
    <row r="153" spans="1:9" ht="30.75" customHeight="1">
      <c r="A153" s="44">
        <v>5</v>
      </c>
      <c r="B153" s="45" t="s">
        <v>38</v>
      </c>
      <c r="C153" s="44">
        <v>20</v>
      </c>
      <c r="D153" s="45">
        <v>1.56</v>
      </c>
      <c r="E153" s="45">
        <v>0.25</v>
      </c>
      <c r="F153" s="45">
        <v>9.1</v>
      </c>
      <c r="G153" s="45">
        <v>50.4</v>
      </c>
      <c r="H153" s="45">
        <v>0.14</v>
      </c>
      <c r="I153" s="47"/>
    </row>
    <row r="154" spans="1:9" ht="17.25" customHeight="1">
      <c r="A154" s="44">
        <v>6</v>
      </c>
      <c r="B154" s="45" t="s">
        <v>39</v>
      </c>
      <c r="C154" s="44">
        <v>20</v>
      </c>
      <c r="D154" s="45">
        <v>1.65</v>
      </c>
      <c r="E154" s="45">
        <v>0.28</v>
      </c>
      <c r="F154" s="45">
        <v>10.25</v>
      </c>
      <c r="G154" s="45">
        <v>51.5</v>
      </c>
      <c r="H154" s="45">
        <v>0.05</v>
      </c>
      <c r="I154" s="47"/>
    </row>
    <row r="155" spans="1:9" s="31" customFormat="1" ht="19.5" customHeight="1">
      <c r="A155" s="51"/>
      <c r="B155" s="52" t="s">
        <v>71</v>
      </c>
      <c r="C155" s="51">
        <v>400</v>
      </c>
      <c r="D155" s="54">
        <f>SUM(D150:D154)</f>
        <v>10.67</v>
      </c>
      <c r="E155" s="54">
        <f>SUM(E150:E154)</f>
        <v>14.569999999999999</v>
      </c>
      <c r="F155" s="54">
        <f>SUM(F150:F154)</f>
        <v>45.88</v>
      </c>
      <c r="G155" s="54">
        <f>SUM(G150:G154)</f>
        <v>364.68</v>
      </c>
      <c r="H155" s="54">
        <f>SUM(H150:H154)</f>
        <v>12.47</v>
      </c>
      <c r="I155" s="55"/>
    </row>
    <row r="156" spans="1:9" ht="21" customHeight="1">
      <c r="A156" s="38"/>
      <c r="B156" s="52" t="s">
        <v>166</v>
      </c>
      <c r="C156" s="51">
        <f aca="true" t="shared" si="4" ref="C156:H156">C155+C148+C143+C135+C133</f>
        <v>1548</v>
      </c>
      <c r="D156" s="54">
        <f t="shared" si="4"/>
        <v>37.519999999999996</v>
      </c>
      <c r="E156" s="54">
        <f t="shared" si="4"/>
        <v>46.96</v>
      </c>
      <c r="F156" s="52">
        <f t="shared" si="4"/>
        <v>171.64000000000001</v>
      </c>
      <c r="G156" s="54">
        <f t="shared" si="4"/>
        <v>1221.09</v>
      </c>
      <c r="H156" s="54">
        <f t="shared" si="4"/>
        <v>31.630180180180187</v>
      </c>
      <c r="I156" s="55"/>
    </row>
    <row r="157" spans="1:9" ht="17.25" customHeight="1" hidden="1">
      <c r="A157" s="41"/>
      <c r="B157" s="38" t="s">
        <v>211</v>
      </c>
      <c r="C157" s="41"/>
      <c r="D157" s="82"/>
      <c r="E157" s="82"/>
      <c r="F157" s="82"/>
      <c r="G157" s="82"/>
      <c r="H157" s="82"/>
      <c r="I157" s="70"/>
    </row>
    <row r="158" spans="1:9" s="31" customFormat="1" ht="18.75" customHeight="1">
      <c r="A158" s="51"/>
      <c r="B158" s="52" t="s">
        <v>211</v>
      </c>
      <c r="C158" s="51"/>
      <c r="D158" s="52"/>
      <c r="E158" s="52"/>
      <c r="F158" s="83"/>
      <c r="G158" s="103"/>
      <c r="H158" s="52"/>
      <c r="I158" s="55"/>
    </row>
    <row r="159" spans="1:9" ht="18" customHeight="1">
      <c r="A159" s="73"/>
      <c r="B159" s="74" t="s">
        <v>5</v>
      </c>
      <c r="C159" s="73"/>
      <c r="D159" s="79"/>
      <c r="E159" s="79"/>
      <c r="F159" s="79"/>
      <c r="G159" s="79"/>
      <c r="H159" s="79"/>
      <c r="I159" s="80"/>
    </row>
    <row r="160" spans="1:9" ht="29.25" customHeight="1">
      <c r="A160" s="44">
        <v>1</v>
      </c>
      <c r="B160" s="45" t="s">
        <v>167</v>
      </c>
      <c r="C160" s="77" t="s">
        <v>283</v>
      </c>
      <c r="D160" s="45">
        <v>1.8</v>
      </c>
      <c r="E160" s="45">
        <v>2.95</v>
      </c>
      <c r="F160" s="45">
        <v>0.07</v>
      </c>
      <c r="G160" s="46">
        <v>32.44</v>
      </c>
      <c r="H160" s="45">
        <v>0.05</v>
      </c>
      <c r="I160" s="47" t="s">
        <v>168</v>
      </c>
    </row>
    <row r="161" spans="1:9" ht="48.75" customHeight="1">
      <c r="A161" s="44">
        <v>2</v>
      </c>
      <c r="B161" s="45" t="s">
        <v>151</v>
      </c>
      <c r="C161" s="44" t="s">
        <v>279</v>
      </c>
      <c r="D161" s="45">
        <v>3.2</v>
      </c>
      <c r="E161" s="45">
        <v>3.65</v>
      </c>
      <c r="F161" s="45">
        <v>19.14</v>
      </c>
      <c r="G161" s="46">
        <v>135</v>
      </c>
      <c r="H161" s="45">
        <v>0</v>
      </c>
      <c r="I161" s="47" t="s">
        <v>152</v>
      </c>
    </row>
    <row r="162" spans="1:9" ht="32.25" customHeight="1">
      <c r="A162" s="44">
        <v>3</v>
      </c>
      <c r="B162" s="45" t="s">
        <v>15</v>
      </c>
      <c r="C162" s="44">
        <v>180</v>
      </c>
      <c r="D162" s="45">
        <v>2.51</v>
      </c>
      <c r="E162" s="45">
        <v>2.87</v>
      </c>
      <c r="F162" s="45">
        <v>17.73</v>
      </c>
      <c r="G162" s="46">
        <v>106.82</v>
      </c>
      <c r="H162" s="45">
        <v>0.05</v>
      </c>
      <c r="I162" s="47" t="s">
        <v>180</v>
      </c>
    </row>
    <row r="163" spans="1:9" ht="33.75" customHeight="1">
      <c r="A163" s="44">
        <v>4</v>
      </c>
      <c r="B163" s="45" t="s">
        <v>16</v>
      </c>
      <c r="C163" s="44">
        <v>15</v>
      </c>
      <c r="D163" s="45">
        <v>0.9</v>
      </c>
      <c r="E163" s="45">
        <v>0.15</v>
      </c>
      <c r="F163" s="45">
        <v>5.45</v>
      </c>
      <c r="G163" s="45">
        <v>30.25</v>
      </c>
      <c r="H163" s="45">
        <v>0.09</v>
      </c>
      <c r="I163" s="47"/>
    </row>
    <row r="164" spans="1:9" s="31" customFormat="1" ht="17.25" customHeight="1">
      <c r="A164" s="44"/>
      <c r="B164" s="52" t="s">
        <v>71</v>
      </c>
      <c r="C164" s="53">
        <v>358</v>
      </c>
      <c r="D164" s="54">
        <f>SUM(D160:D163)</f>
        <v>8.41</v>
      </c>
      <c r="E164" s="54">
        <f>SUM(E160:E163)</f>
        <v>9.62</v>
      </c>
      <c r="F164" s="54">
        <f>SUM(F160:F163)</f>
        <v>42.39</v>
      </c>
      <c r="G164" s="54">
        <f>SUM(G160:G163)</f>
        <v>304.51</v>
      </c>
      <c r="H164" s="54">
        <f>SUM(H160:H163)</f>
        <v>0.19</v>
      </c>
      <c r="I164" s="55"/>
    </row>
    <row r="165" spans="1:9" ht="17.25" customHeight="1">
      <c r="A165" s="44"/>
      <c r="B165" s="52" t="s">
        <v>17</v>
      </c>
      <c r="C165" s="44"/>
      <c r="D165" s="52"/>
      <c r="E165" s="52"/>
      <c r="F165" s="52"/>
      <c r="G165" s="52"/>
      <c r="H165" s="52"/>
      <c r="I165" s="47"/>
    </row>
    <row r="166" spans="1:9" ht="18.75" customHeight="1">
      <c r="A166" s="44">
        <v>1</v>
      </c>
      <c r="B166" s="45" t="s">
        <v>20</v>
      </c>
      <c r="C166" s="44">
        <v>135</v>
      </c>
      <c r="D166" s="68">
        <v>2.1</v>
      </c>
      <c r="E166" s="68">
        <v>2.35</v>
      </c>
      <c r="F166" s="68">
        <v>10.15</v>
      </c>
      <c r="G166" s="69">
        <v>70</v>
      </c>
      <c r="H166" s="68">
        <v>0.18018018018018017</v>
      </c>
      <c r="I166" s="47" t="s">
        <v>154</v>
      </c>
    </row>
    <row r="167" spans="1:9" ht="17.25" customHeight="1">
      <c r="A167" s="41"/>
      <c r="B167" s="52" t="s">
        <v>22</v>
      </c>
      <c r="C167" s="44"/>
      <c r="D167" s="57"/>
      <c r="E167" s="57"/>
      <c r="F167" s="57"/>
      <c r="G167" s="57"/>
      <c r="H167" s="57"/>
      <c r="I167" s="47"/>
    </row>
    <row r="168" spans="1:9" ht="30" customHeight="1">
      <c r="A168" s="44">
        <v>1</v>
      </c>
      <c r="B168" s="45" t="s">
        <v>212</v>
      </c>
      <c r="C168" s="44">
        <v>20</v>
      </c>
      <c r="D168" s="41">
        <v>0.24</v>
      </c>
      <c r="E168" s="41">
        <v>0.08</v>
      </c>
      <c r="F168" s="41">
        <v>23.16</v>
      </c>
      <c r="G168" s="41">
        <v>44</v>
      </c>
      <c r="H168" s="81">
        <v>0.45</v>
      </c>
      <c r="I168" s="47" t="s">
        <v>159</v>
      </c>
    </row>
    <row r="169" spans="1:11" s="61" customFormat="1" ht="48" customHeight="1">
      <c r="A169" s="44">
        <v>2</v>
      </c>
      <c r="B169" s="45" t="s">
        <v>213</v>
      </c>
      <c r="C169" s="44">
        <v>150</v>
      </c>
      <c r="D169" s="45">
        <v>3.33</v>
      </c>
      <c r="E169" s="45">
        <v>3.21</v>
      </c>
      <c r="F169" s="48">
        <v>10.93</v>
      </c>
      <c r="G169" s="46">
        <v>97.12</v>
      </c>
      <c r="H169" s="45">
        <v>3.54</v>
      </c>
      <c r="I169" s="47" t="s">
        <v>214</v>
      </c>
      <c r="J169" s="104"/>
      <c r="K169" s="104"/>
    </row>
    <row r="170" spans="1:9" s="133" customFormat="1" ht="36.75" customHeight="1">
      <c r="A170" s="44">
        <v>3</v>
      </c>
      <c r="B170" s="45" t="s">
        <v>174</v>
      </c>
      <c r="C170" s="44" t="s">
        <v>282</v>
      </c>
      <c r="D170" s="57">
        <v>10.5</v>
      </c>
      <c r="E170" s="57">
        <v>8.1</v>
      </c>
      <c r="F170" s="57">
        <v>3.21</v>
      </c>
      <c r="G170" s="82">
        <v>153.09</v>
      </c>
      <c r="H170" s="57">
        <v>0.49</v>
      </c>
      <c r="I170" s="47" t="s">
        <v>175</v>
      </c>
    </row>
    <row r="171" spans="1:9" s="133" customFormat="1" ht="24.75" customHeight="1">
      <c r="A171" s="44">
        <v>4</v>
      </c>
      <c r="B171" s="45" t="s">
        <v>176</v>
      </c>
      <c r="C171" s="44">
        <v>80</v>
      </c>
      <c r="D171" s="45">
        <v>2.44</v>
      </c>
      <c r="E171" s="45">
        <v>2.67</v>
      </c>
      <c r="F171" s="45">
        <v>10.95</v>
      </c>
      <c r="G171" s="46">
        <v>78</v>
      </c>
      <c r="H171" s="45">
        <v>0</v>
      </c>
      <c r="I171" s="47" t="s">
        <v>177</v>
      </c>
    </row>
    <row r="172" spans="1:9" ht="21" customHeight="1">
      <c r="A172" s="44">
        <v>1</v>
      </c>
      <c r="B172" s="63" t="s">
        <v>215</v>
      </c>
      <c r="C172" s="44">
        <v>100</v>
      </c>
      <c r="D172" s="44">
        <v>0.08</v>
      </c>
      <c r="E172" s="72">
        <v>0</v>
      </c>
      <c r="F172" s="44">
        <v>7.49</v>
      </c>
      <c r="G172" s="72">
        <v>30.32</v>
      </c>
      <c r="H172" s="44">
        <v>0.32</v>
      </c>
      <c r="I172" s="93" t="s">
        <v>216</v>
      </c>
    </row>
    <row r="173" spans="1:9" ht="30.75" customHeight="1">
      <c r="A173" s="44">
        <v>6</v>
      </c>
      <c r="B173" s="45" t="s">
        <v>38</v>
      </c>
      <c r="C173" s="44">
        <v>15</v>
      </c>
      <c r="D173" s="45">
        <v>0.94</v>
      </c>
      <c r="E173" s="45">
        <v>0.15</v>
      </c>
      <c r="F173" s="45">
        <v>5.5</v>
      </c>
      <c r="G173" s="45">
        <v>30.2</v>
      </c>
      <c r="H173" s="45">
        <v>0.08</v>
      </c>
      <c r="I173" s="47"/>
    </row>
    <row r="174" spans="1:9" ht="17.25" customHeight="1">
      <c r="A174" s="44">
        <v>7</v>
      </c>
      <c r="B174" s="45" t="s">
        <v>39</v>
      </c>
      <c r="C174" s="44">
        <v>15</v>
      </c>
      <c r="D174" s="45">
        <v>0.99</v>
      </c>
      <c r="E174" s="45">
        <v>0.17</v>
      </c>
      <c r="F174" s="45">
        <v>6.15</v>
      </c>
      <c r="G174" s="45">
        <v>30.9</v>
      </c>
      <c r="H174" s="45">
        <v>0.03</v>
      </c>
      <c r="I174" s="47"/>
    </row>
    <row r="175" spans="1:9" s="31" customFormat="1" ht="17.25" customHeight="1">
      <c r="A175" s="44"/>
      <c r="B175" s="52" t="s">
        <v>71</v>
      </c>
      <c r="C175" s="51">
        <v>480</v>
      </c>
      <c r="D175" s="54">
        <f>SUM(D168:D174)</f>
        <v>18.52</v>
      </c>
      <c r="E175" s="54">
        <f>SUM(E168:E174)</f>
        <v>14.38</v>
      </c>
      <c r="F175" s="54">
        <f>SUM(F168:F174)</f>
        <v>67.39</v>
      </c>
      <c r="G175" s="54">
        <f>SUM(G168:G174)</f>
        <v>463.63</v>
      </c>
      <c r="H175" s="54">
        <f>SUM(H168:H174)</f>
        <v>4.910000000000001</v>
      </c>
      <c r="I175" s="55"/>
    </row>
    <row r="176" spans="1:9" ht="17.25" customHeight="1">
      <c r="A176" s="44"/>
      <c r="B176" s="74" t="s">
        <v>40</v>
      </c>
      <c r="C176" s="73"/>
      <c r="D176" s="79"/>
      <c r="E176" s="79"/>
      <c r="F176" s="79"/>
      <c r="G176" s="79"/>
      <c r="H176" s="79"/>
      <c r="I176" s="80"/>
    </row>
    <row r="177" spans="1:9" ht="17.25" customHeight="1">
      <c r="A177" s="44">
        <v>1</v>
      </c>
      <c r="B177" s="45" t="s">
        <v>42</v>
      </c>
      <c r="C177" s="44">
        <v>120</v>
      </c>
      <c r="D177" s="44">
        <v>0.25</v>
      </c>
      <c r="E177" s="44">
        <v>0.07</v>
      </c>
      <c r="F177" s="44">
        <v>6.73</v>
      </c>
      <c r="G177" s="44">
        <v>35</v>
      </c>
      <c r="H177" s="60">
        <v>4</v>
      </c>
      <c r="I177" s="50" t="s">
        <v>160</v>
      </c>
    </row>
    <row r="178" spans="1:9" ht="31.5" customHeight="1">
      <c r="A178" s="44">
        <v>2</v>
      </c>
      <c r="B178" s="45" t="s">
        <v>161</v>
      </c>
      <c r="C178" s="44">
        <v>30</v>
      </c>
      <c r="D178" s="68">
        <v>3.7</v>
      </c>
      <c r="E178" s="68">
        <v>5.52</v>
      </c>
      <c r="F178" s="68">
        <v>9</v>
      </c>
      <c r="G178" s="69">
        <v>40</v>
      </c>
      <c r="H178" s="68">
        <v>0.05</v>
      </c>
      <c r="I178" s="47"/>
    </row>
    <row r="179" spans="1:9" ht="17.25" customHeight="1">
      <c r="A179" s="44">
        <v>3</v>
      </c>
      <c r="B179" s="45" t="s">
        <v>199</v>
      </c>
      <c r="C179" s="44">
        <v>50</v>
      </c>
      <c r="D179" s="45">
        <v>1.2</v>
      </c>
      <c r="E179" s="45">
        <v>0.3</v>
      </c>
      <c r="F179" s="45">
        <v>5.15</v>
      </c>
      <c r="G179" s="45">
        <v>60</v>
      </c>
      <c r="H179" s="45">
        <v>8</v>
      </c>
      <c r="I179" s="47" t="s">
        <v>163</v>
      </c>
    </row>
    <row r="180" spans="1:13" ht="17.25" customHeight="1">
      <c r="A180" s="41"/>
      <c r="B180" s="52" t="s">
        <v>71</v>
      </c>
      <c r="C180" s="51">
        <v>200</v>
      </c>
      <c r="D180" s="54">
        <f>SUM(D177:D179)</f>
        <v>5.15</v>
      </c>
      <c r="E180" s="54">
        <f>SUM(E177:E179)</f>
        <v>5.89</v>
      </c>
      <c r="F180" s="54">
        <f>SUM(F177:F179)</f>
        <v>20.880000000000003</v>
      </c>
      <c r="G180" s="54">
        <f>SUM(G177:G179)</f>
        <v>135</v>
      </c>
      <c r="H180" s="54">
        <f>SUM(H177:H179)</f>
        <v>12.05</v>
      </c>
      <c r="I180" s="47"/>
      <c r="J180" s="105"/>
      <c r="K180" s="105"/>
      <c r="L180" s="105"/>
      <c r="M180" s="105"/>
    </row>
    <row r="181" spans="1:9" ht="17.25" customHeight="1">
      <c r="A181" s="44"/>
      <c r="B181" s="52" t="s">
        <v>51</v>
      </c>
      <c r="C181" s="44"/>
      <c r="D181" s="45"/>
      <c r="E181" s="45"/>
      <c r="F181" s="48"/>
      <c r="G181" s="46"/>
      <c r="H181" s="45"/>
      <c r="I181" s="47"/>
    </row>
    <row r="182" spans="1:11" ht="28.5" customHeight="1">
      <c r="A182" s="44">
        <v>1</v>
      </c>
      <c r="B182" s="45" t="s">
        <v>87</v>
      </c>
      <c r="C182" s="44">
        <v>20</v>
      </c>
      <c r="D182" s="46">
        <v>0</v>
      </c>
      <c r="E182" s="45">
        <v>0</v>
      </c>
      <c r="F182" s="45">
        <v>2.7</v>
      </c>
      <c r="G182" s="45">
        <v>5.4</v>
      </c>
      <c r="H182" s="45">
        <v>0.8</v>
      </c>
      <c r="I182" s="47" t="s">
        <v>159</v>
      </c>
      <c r="J182" s="59"/>
      <c r="K182" s="59"/>
    </row>
    <row r="183" spans="1:9" ht="30" customHeight="1">
      <c r="A183" s="44">
        <v>2</v>
      </c>
      <c r="B183" s="58" t="s">
        <v>277</v>
      </c>
      <c r="C183" s="92" t="s">
        <v>117</v>
      </c>
      <c r="D183" s="65">
        <v>8.69</v>
      </c>
      <c r="E183" s="65">
        <v>1.65</v>
      </c>
      <c r="F183" s="65">
        <v>2.29</v>
      </c>
      <c r="G183" s="65">
        <v>69</v>
      </c>
      <c r="H183" s="65">
        <v>0.43</v>
      </c>
      <c r="I183" s="70" t="s">
        <v>278</v>
      </c>
    </row>
    <row r="184" spans="1:9" ht="15" customHeight="1">
      <c r="A184" s="44">
        <v>3</v>
      </c>
      <c r="B184" s="94" t="s">
        <v>189</v>
      </c>
      <c r="C184" s="44">
        <v>100</v>
      </c>
      <c r="D184" s="45">
        <v>2.13</v>
      </c>
      <c r="E184" s="45">
        <v>4.04</v>
      </c>
      <c r="F184" s="45">
        <v>15.53</v>
      </c>
      <c r="G184" s="46">
        <v>106.97</v>
      </c>
      <c r="H184" s="45">
        <v>8</v>
      </c>
      <c r="I184" s="95" t="s">
        <v>190</v>
      </c>
    </row>
    <row r="185" spans="1:9" ht="33" customHeight="1">
      <c r="A185" s="44">
        <v>4</v>
      </c>
      <c r="B185" s="45" t="s">
        <v>92</v>
      </c>
      <c r="C185" s="44">
        <v>180</v>
      </c>
      <c r="D185" s="45">
        <v>0.81</v>
      </c>
      <c r="E185" s="45">
        <v>0</v>
      </c>
      <c r="F185" s="45">
        <v>20</v>
      </c>
      <c r="G185" s="45">
        <v>80.5</v>
      </c>
      <c r="H185" s="45">
        <v>0.07</v>
      </c>
      <c r="I185" s="47" t="s">
        <v>240</v>
      </c>
    </row>
    <row r="186" spans="1:9" ht="36" customHeight="1">
      <c r="A186" s="44">
        <v>4</v>
      </c>
      <c r="B186" s="45" t="s">
        <v>38</v>
      </c>
      <c r="C186" s="44">
        <v>15</v>
      </c>
      <c r="D186" s="45">
        <v>0.94</v>
      </c>
      <c r="E186" s="45">
        <v>0.15</v>
      </c>
      <c r="F186" s="45">
        <v>5.5</v>
      </c>
      <c r="G186" s="45">
        <v>30.2</v>
      </c>
      <c r="H186" s="45">
        <v>0.08</v>
      </c>
      <c r="I186" s="47"/>
    </row>
    <row r="187" spans="1:9" s="31" customFormat="1" ht="19.5" customHeight="1">
      <c r="A187" s="44"/>
      <c r="B187" s="52" t="s">
        <v>71</v>
      </c>
      <c r="C187" s="51">
        <v>405</v>
      </c>
      <c r="D187" s="54">
        <f>SUM(D182:D186)</f>
        <v>12.57</v>
      </c>
      <c r="E187" s="54">
        <f>SUM(E182:E186)</f>
        <v>5.84</v>
      </c>
      <c r="F187" s="54">
        <f>SUM(F182:F186)</f>
        <v>46.019999999999996</v>
      </c>
      <c r="G187" s="54">
        <f>SUM(G182:G186)</f>
        <v>292.07</v>
      </c>
      <c r="H187" s="54">
        <f>SUM(H182:H186)</f>
        <v>9.38</v>
      </c>
      <c r="I187" s="55"/>
    </row>
    <row r="188" spans="1:10" ht="21" customHeight="1">
      <c r="A188" s="38"/>
      <c r="B188" s="52" t="s">
        <v>166</v>
      </c>
      <c r="C188" s="102">
        <f aca="true" t="shared" si="5" ref="C188:H188">C187+C180+C175+C166+C164</f>
        <v>1578</v>
      </c>
      <c r="D188" s="102">
        <f t="shared" si="5"/>
        <v>46.75</v>
      </c>
      <c r="E188" s="102">
        <f t="shared" si="5"/>
        <v>38.08</v>
      </c>
      <c r="F188" s="102">
        <f t="shared" si="5"/>
        <v>186.83000000000004</v>
      </c>
      <c r="G188" s="102">
        <f t="shared" si="5"/>
        <v>1265.21</v>
      </c>
      <c r="H188" s="102">
        <f t="shared" si="5"/>
        <v>26.71018018018018</v>
      </c>
      <c r="I188" s="55"/>
      <c r="J188" s="106"/>
    </row>
    <row r="189" spans="1:9" ht="17.25" customHeight="1">
      <c r="A189" s="51"/>
      <c r="B189" s="38" t="s">
        <v>221</v>
      </c>
      <c r="C189" s="41"/>
      <c r="D189" s="82"/>
      <c r="E189" s="82"/>
      <c r="F189" s="82"/>
      <c r="G189" s="82"/>
      <c r="H189" s="82"/>
      <c r="I189" s="70"/>
    </row>
    <row r="190" spans="1:9" ht="17.25" customHeight="1">
      <c r="A190" s="41"/>
      <c r="B190" s="38" t="s">
        <v>5</v>
      </c>
      <c r="C190" s="41"/>
      <c r="D190" s="82"/>
      <c r="E190" s="82"/>
      <c r="F190" s="82"/>
      <c r="G190" s="82"/>
      <c r="H190" s="82"/>
      <c r="I190" s="70"/>
    </row>
    <row r="191" spans="1:9" ht="17.25" customHeight="1">
      <c r="A191" s="44">
        <v>1</v>
      </c>
      <c r="B191" s="45" t="s">
        <v>149</v>
      </c>
      <c r="C191" s="44">
        <v>5</v>
      </c>
      <c r="D191" s="45">
        <v>0.05</v>
      </c>
      <c r="E191" s="45">
        <v>3.56</v>
      </c>
      <c r="F191" s="45">
        <v>0.07</v>
      </c>
      <c r="G191" s="46">
        <v>32.44</v>
      </c>
      <c r="H191" s="45">
        <v>0.13</v>
      </c>
      <c r="I191" s="47" t="s">
        <v>150</v>
      </c>
    </row>
    <row r="192" spans="1:9" ht="33" customHeight="1">
      <c r="A192" s="41">
        <v>2</v>
      </c>
      <c r="B192" s="45" t="s">
        <v>69</v>
      </c>
      <c r="C192" s="44">
        <v>150</v>
      </c>
      <c r="D192" s="45">
        <v>4.18</v>
      </c>
      <c r="E192" s="45">
        <v>3.94</v>
      </c>
      <c r="F192" s="48">
        <v>14.13</v>
      </c>
      <c r="G192" s="46">
        <v>108.75</v>
      </c>
      <c r="H192" s="45">
        <v>0.92</v>
      </c>
      <c r="I192" s="47" t="s">
        <v>248</v>
      </c>
    </row>
    <row r="193" spans="1:9" ht="17.25" customHeight="1">
      <c r="A193" s="64">
        <v>3</v>
      </c>
      <c r="B193" s="45" t="s">
        <v>13</v>
      </c>
      <c r="C193" s="44">
        <v>180</v>
      </c>
      <c r="D193" s="68">
        <v>2.79</v>
      </c>
      <c r="E193" s="68">
        <v>1.54</v>
      </c>
      <c r="F193" s="68">
        <v>12.879000000000001</v>
      </c>
      <c r="G193" s="68">
        <v>81</v>
      </c>
      <c r="H193" s="68">
        <v>1.08</v>
      </c>
      <c r="I193" s="47" t="s">
        <v>153</v>
      </c>
    </row>
    <row r="194" spans="1:9" ht="33.75" customHeight="1">
      <c r="A194" s="44">
        <v>4</v>
      </c>
      <c r="B194" s="45" t="s">
        <v>16</v>
      </c>
      <c r="C194" s="44">
        <v>15</v>
      </c>
      <c r="D194" s="45">
        <v>0.9</v>
      </c>
      <c r="E194" s="45">
        <v>0.15</v>
      </c>
      <c r="F194" s="45">
        <v>5.45</v>
      </c>
      <c r="G194" s="45">
        <v>30.25</v>
      </c>
      <c r="H194" s="45">
        <v>0.09</v>
      </c>
      <c r="I194" s="47"/>
    </row>
    <row r="195" spans="1:9" s="31" customFormat="1" ht="17.25" customHeight="1">
      <c r="A195" s="44"/>
      <c r="B195" s="52" t="s">
        <v>71</v>
      </c>
      <c r="C195" s="53">
        <v>350</v>
      </c>
      <c r="D195" s="54">
        <f>SUM(D191:D194)</f>
        <v>7.92</v>
      </c>
      <c r="E195" s="54">
        <f>SUM(E191:E194)</f>
        <v>9.19</v>
      </c>
      <c r="F195" s="54">
        <f>SUM(F191:F194)</f>
        <v>32.529</v>
      </c>
      <c r="G195" s="54">
        <f>SUM(G191:G194)</f>
        <v>252.44</v>
      </c>
      <c r="H195" s="54">
        <f>SUM(H191:H194)</f>
        <v>2.2199999999999998</v>
      </c>
      <c r="I195" s="55"/>
    </row>
    <row r="196" spans="1:9" ht="17.25" customHeight="1">
      <c r="A196" s="44"/>
      <c r="B196" s="52" t="s">
        <v>17</v>
      </c>
      <c r="C196" s="44"/>
      <c r="D196" s="52"/>
      <c r="E196" s="52"/>
      <c r="F196" s="52"/>
      <c r="G196" s="52"/>
      <c r="H196" s="52"/>
      <c r="I196" s="47"/>
    </row>
    <row r="197" spans="1:9" ht="20.25" customHeight="1">
      <c r="A197" s="44">
        <v>1</v>
      </c>
      <c r="B197" s="45" t="s">
        <v>20</v>
      </c>
      <c r="C197" s="44">
        <v>135</v>
      </c>
      <c r="D197" s="68">
        <v>2.1</v>
      </c>
      <c r="E197" s="68">
        <v>2.35</v>
      </c>
      <c r="F197" s="68">
        <v>10.15</v>
      </c>
      <c r="G197" s="69">
        <v>70</v>
      </c>
      <c r="H197" s="68">
        <v>0.18018018018018017</v>
      </c>
      <c r="I197" s="47" t="s">
        <v>154</v>
      </c>
    </row>
    <row r="198" spans="1:9" ht="17.25" customHeight="1">
      <c r="A198" s="41"/>
      <c r="B198" s="38" t="s">
        <v>22</v>
      </c>
      <c r="C198" s="41"/>
      <c r="D198" s="82"/>
      <c r="E198" s="82"/>
      <c r="F198" s="82"/>
      <c r="G198" s="82"/>
      <c r="H198" s="82"/>
      <c r="I198" s="70"/>
    </row>
    <row r="199" spans="1:9" ht="30.75" customHeight="1">
      <c r="A199" s="44">
        <v>1</v>
      </c>
      <c r="B199" s="45" t="s">
        <v>222</v>
      </c>
      <c r="C199" s="44">
        <v>20</v>
      </c>
      <c r="D199" s="45">
        <v>0.05</v>
      </c>
      <c r="E199" s="45">
        <v>1.26</v>
      </c>
      <c r="F199" s="45">
        <v>4.9</v>
      </c>
      <c r="G199" s="48">
        <v>23.3</v>
      </c>
      <c r="H199" s="45">
        <v>2.95</v>
      </c>
      <c r="I199" s="47" t="s">
        <v>223</v>
      </c>
    </row>
    <row r="200" spans="1:9" ht="50.25" customHeight="1">
      <c r="A200" s="44">
        <v>2</v>
      </c>
      <c r="B200" s="45" t="s">
        <v>224</v>
      </c>
      <c r="C200" s="44" t="s">
        <v>109</v>
      </c>
      <c r="D200" s="68">
        <v>2.25</v>
      </c>
      <c r="E200" s="68">
        <v>6.78</v>
      </c>
      <c r="F200" s="68">
        <v>19.43</v>
      </c>
      <c r="G200" s="68">
        <v>72.5</v>
      </c>
      <c r="H200" s="68">
        <v>4.52</v>
      </c>
      <c r="I200" s="47" t="s">
        <v>225</v>
      </c>
    </row>
    <row r="201" spans="1:9" s="61" customFormat="1" ht="34.5" customHeight="1">
      <c r="A201" s="44">
        <v>3</v>
      </c>
      <c r="B201" s="110" t="s">
        <v>77</v>
      </c>
      <c r="C201" s="64">
        <v>60</v>
      </c>
      <c r="D201" s="63">
        <v>8.83</v>
      </c>
      <c r="E201" s="63">
        <v>6.31</v>
      </c>
      <c r="F201" s="63">
        <v>4.51</v>
      </c>
      <c r="G201" s="65">
        <v>113.98</v>
      </c>
      <c r="H201" s="63">
        <v>0</v>
      </c>
      <c r="I201" s="67" t="s">
        <v>236</v>
      </c>
    </row>
    <row r="202" spans="1:9" ht="17.25" customHeight="1">
      <c r="A202" s="44">
        <v>4</v>
      </c>
      <c r="B202" s="45" t="s">
        <v>156</v>
      </c>
      <c r="C202" s="44">
        <v>100</v>
      </c>
      <c r="D202" s="45">
        <v>2.62</v>
      </c>
      <c r="E202" s="45">
        <v>3.23</v>
      </c>
      <c r="F202" s="48">
        <v>13.45</v>
      </c>
      <c r="G202" s="46">
        <v>87.16</v>
      </c>
      <c r="H202" s="45">
        <v>1.7</v>
      </c>
      <c r="I202" s="47" t="s">
        <v>157</v>
      </c>
    </row>
    <row r="203" spans="1:9" ht="17.25" customHeight="1">
      <c r="A203" s="44">
        <v>5</v>
      </c>
      <c r="B203" s="45" t="s">
        <v>59</v>
      </c>
      <c r="C203" s="44">
        <v>100</v>
      </c>
      <c r="D203" s="45">
        <v>0.4</v>
      </c>
      <c r="E203" s="45">
        <v>0</v>
      </c>
      <c r="F203" s="45">
        <v>10.53</v>
      </c>
      <c r="G203" s="46">
        <v>45</v>
      </c>
      <c r="H203" s="45">
        <v>5.17</v>
      </c>
      <c r="I203" s="47" t="s">
        <v>159</v>
      </c>
    </row>
    <row r="204" spans="1:9" ht="31.5" customHeight="1">
      <c r="A204" s="44">
        <v>6</v>
      </c>
      <c r="B204" s="45" t="s">
        <v>38</v>
      </c>
      <c r="C204" s="44">
        <v>15</v>
      </c>
      <c r="D204" s="45">
        <v>0.94</v>
      </c>
      <c r="E204" s="45">
        <v>0.15</v>
      </c>
      <c r="F204" s="45">
        <v>5.5</v>
      </c>
      <c r="G204" s="45">
        <v>30.2</v>
      </c>
      <c r="H204" s="45">
        <v>0.08</v>
      </c>
      <c r="I204" s="47"/>
    </row>
    <row r="205" spans="1:9" ht="17.25" customHeight="1">
      <c r="A205" s="44">
        <v>7</v>
      </c>
      <c r="B205" s="45" t="s">
        <v>39</v>
      </c>
      <c r="C205" s="44">
        <v>15</v>
      </c>
      <c r="D205" s="45">
        <v>0.99</v>
      </c>
      <c r="E205" s="45">
        <v>0.17</v>
      </c>
      <c r="F205" s="45">
        <v>6.15</v>
      </c>
      <c r="G205" s="45">
        <v>30.9</v>
      </c>
      <c r="H205" s="45">
        <v>0.03</v>
      </c>
      <c r="I205" s="47"/>
    </row>
    <row r="206" spans="1:9" s="31" customFormat="1" ht="17.25" customHeight="1">
      <c r="A206" s="44"/>
      <c r="B206" s="52" t="s">
        <v>71</v>
      </c>
      <c r="C206" s="51">
        <v>465</v>
      </c>
      <c r="D206" s="54">
        <f>SUM(D199:D205)</f>
        <v>16.08</v>
      </c>
      <c r="E206" s="54">
        <f>SUM(E199:E205)</f>
        <v>17.900000000000002</v>
      </c>
      <c r="F206" s="54">
        <f>SUM(F199:F205)</f>
        <v>64.47</v>
      </c>
      <c r="G206" s="54">
        <f>SUM(G199:G205)</f>
        <v>403.03999999999996</v>
      </c>
      <c r="H206" s="54">
        <f>SUM(H199:H205)</f>
        <v>14.45</v>
      </c>
      <c r="I206" s="55"/>
    </row>
    <row r="207" spans="1:9" s="85" customFormat="1" ht="17.25" customHeight="1">
      <c r="A207" s="44"/>
      <c r="B207" s="83" t="s">
        <v>40</v>
      </c>
      <c r="C207" s="72"/>
      <c r="D207" s="57"/>
      <c r="E207" s="57"/>
      <c r="F207" s="57"/>
      <c r="G207" s="57"/>
      <c r="H207" s="57"/>
      <c r="I207" s="47"/>
    </row>
    <row r="208" spans="1:9" ht="17.25" customHeight="1">
      <c r="A208" s="44">
        <v>1</v>
      </c>
      <c r="B208" s="45" t="s">
        <v>42</v>
      </c>
      <c r="C208" s="44">
        <v>120</v>
      </c>
      <c r="D208" s="44">
        <v>0.25</v>
      </c>
      <c r="E208" s="44">
        <v>0.07</v>
      </c>
      <c r="F208" s="44">
        <v>6.73</v>
      </c>
      <c r="G208" s="44">
        <v>35</v>
      </c>
      <c r="H208" s="60">
        <v>4</v>
      </c>
      <c r="I208" s="50" t="s">
        <v>160</v>
      </c>
    </row>
    <row r="209" spans="1:9" ht="24" customHeight="1">
      <c r="A209" s="44">
        <v>2</v>
      </c>
      <c r="B209" s="45" t="s">
        <v>229</v>
      </c>
      <c r="C209" s="44">
        <v>35</v>
      </c>
      <c r="D209" s="45">
        <v>3.25</v>
      </c>
      <c r="E209" s="45">
        <v>4.36</v>
      </c>
      <c r="F209" s="45">
        <v>13.02</v>
      </c>
      <c r="G209" s="46">
        <v>98</v>
      </c>
      <c r="H209" s="45">
        <v>0.01</v>
      </c>
      <c r="I209" s="47" t="s">
        <v>230</v>
      </c>
    </row>
    <row r="210" spans="1:9" ht="17.25" customHeight="1">
      <c r="A210" s="44">
        <v>3</v>
      </c>
      <c r="B210" s="45" t="s">
        <v>162</v>
      </c>
      <c r="C210" s="44">
        <v>45</v>
      </c>
      <c r="D210" s="45">
        <v>1.2</v>
      </c>
      <c r="E210" s="45">
        <v>0.3</v>
      </c>
      <c r="F210" s="45">
        <v>5.15</v>
      </c>
      <c r="G210" s="46">
        <v>60</v>
      </c>
      <c r="H210" s="45">
        <v>6</v>
      </c>
      <c r="I210" s="47" t="s">
        <v>163</v>
      </c>
    </row>
    <row r="211" spans="1:13" ht="17.25" customHeight="1">
      <c r="A211" s="41"/>
      <c r="B211" s="52" t="s">
        <v>71</v>
      </c>
      <c r="C211" s="51">
        <v>200</v>
      </c>
      <c r="D211" s="54">
        <f>SUM(D208:D210)</f>
        <v>4.7</v>
      </c>
      <c r="E211" s="54">
        <f>SUM(E208:E210)</f>
        <v>4.73</v>
      </c>
      <c r="F211" s="54">
        <f>SUM(F208:F210)</f>
        <v>24.9</v>
      </c>
      <c r="G211" s="54">
        <f>SUM(G208:G210)</f>
        <v>193</v>
      </c>
      <c r="H211" s="54">
        <f>SUM(H208:H210)</f>
        <v>10.01</v>
      </c>
      <c r="I211" s="47"/>
      <c r="J211" s="105"/>
      <c r="K211" s="105"/>
      <c r="L211" s="105"/>
      <c r="M211" s="105"/>
    </row>
    <row r="212" spans="1:9" ht="17.25" customHeight="1">
      <c r="A212" s="44"/>
      <c r="B212" s="74" t="s">
        <v>51</v>
      </c>
      <c r="C212" s="73"/>
      <c r="D212" s="79"/>
      <c r="E212" s="79"/>
      <c r="F212" s="79"/>
      <c r="G212" s="79"/>
      <c r="H212" s="79"/>
      <c r="I212" s="80"/>
    </row>
    <row r="213" spans="1:9" ht="30" customHeight="1">
      <c r="A213" s="44">
        <v>1</v>
      </c>
      <c r="B213" s="45" t="s">
        <v>164</v>
      </c>
      <c r="C213" s="44">
        <v>5</v>
      </c>
      <c r="D213" s="45">
        <v>1.16</v>
      </c>
      <c r="E213" s="45">
        <v>1.48</v>
      </c>
      <c r="F213" s="45">
        <v>0</v>
      </c>
      <c r="G213" s="46">
        <v>18</v>
      </c>
      <c r="H213" s="45">
        <v>0.03</v>
      </c>
      <c r="I213" s="47" t="s">
        <v>165</v>
      </c>
    </row>
    <row r="214" spans="1:9" s="61" customFormat="1" ht="33" customHeight="1">
      <c r="A214" s="64">
        <v>2</v>
      </c>
      <c r="B214" s="45" t="s">
        <v>300</v>
      </c>
      <c r="C214" s="64" t="s">
        <v>301</v>
      </c>
      <c r="D214" s="64">
        <v>14.58</v>
      </c>
      <c r="E214" s="64">
        <v>14.03</v>
      </c>
      <c r="F214" s="91">
        <v>22.6</v>
      </c>
      <c r="G214" s="92">
        <v>307</v>
      </c>
      <c r="H214" s="64">
        <v>0.23</v>
      </c>
      <c r="I214" s="93" t="s">
        <v>299</v>
      </c>
    </row>
    <row r="215" spans="1:9" ht="27" customHeight="1">
      <c r="A215" s="86">
        <v>3</v>
      </c>
      <c r="B215" s="63" t="s">
        <v>231</v>
      </c>
      <c r="C215" s="64">
        <v>180</v>
      </c>
      <c r="D215" s="64">
        <v>0.19</v>
      </c>
      <c r="E215" s="91">
        <v>0.19</v>
      </c>
      <c r="F215" s="64">
        <v>9.01</v>
      </c>
      <c r="G215" s="91">
        <v>58.05</v>
      </c>
      <c r="H215" s="64">
        <v>0.53</v>
      </c>
      <c r="I215" s="93" t="s">
        <v>159</v>
      </c>
    </row>
    <row r="216" spans="1:9" ht="34.5" customHeight="1">
      <c r="A216" s="44">
        <v>4</v>
      </c>
      <c r="B216" s="45" t="s">
        <v>38</v>
      </c>
      <c r="C216" s="44">
        <v>25</v>
      </c>
      <c r="D216" s="45">
        <v>1.56</v>
      </c>
      <c r="E216" s="45">
        <v>0.25</v>
      </c>
      <c r="F216" s="45">
        <v>9.1</v>
      </c>
      <c r="G216" s="45">
        <v>50.4</v>
      </c>
      <c r="H216" s="45">
        <v>0.14</v>
      </c>
      <c r="I216" s="47"/>
    </row>
    <row r="217" spans="1:9" ht="17.25" customHeight="1">
      <c r="A217" s="44">
        <v>5</v>
      </c>
      <c r="B217" s="45" t="s">
        <v>219</v>
      </c>
      <c r="C217" s="44">
        <v>50</v>
      </c>
      <c r="D217" s="45">
        <v>0.28</v>
      </c>
      <c r="E217" s="45">
        <v>0.28</v>
      </c>
      <c r="F217" s="45">
        <v>27.15</v>
      </c>
      <c r="G217" s="45">
        <v>112</v>
      </c>
      <c r="H217" s="45">
        <v>2.9</v>
      </c>
      <c r="I217" s="47" t="s">
        <v>220</v>
      </c>
    </row>
    <row r="218" spans="1:9" s="31" customFormat="1" ht="15" customHeight="1">
      <c r="A218" s="44"/>
      <c r="B218" s="52" t="s">
        <v>71</v>
      </c>
      <c r="C218" s="51">
        <v>404</v>
      </c>
      <c r="D218" s="54">
        <f>SUM(D213:D217)</f>
        <v>17.77</v>
      </c>
      <c r="E218" s="54">
        <f>SUM(E213:E217)</f>
        <v>16.23</v>
      </c>
      <c r="F218" s="54">
        <f>SUM(F213:F217)</f>
        <v>67.86</v>
      </c>
      <c r="G218" s="54">
        <f>SUM(G213:G217)</f>
        <v>545.45</v>
      </c>
      <c r="H218" s="54">
        <f>SUM(H213:H217)</f>
        <v>3.83</v>
      </c>
      <c r="I218" s="55"/>
    </row>
    <row r="219" spans="1:30" s="31" customFormat="1" ht="17.25" customHeight="1">
      <c r="A219" s="107"/>
      <c r="B219" s="52" t="s">
        <v>166</v>
      </c>
      <c r="C219" s="108">
        <f aca="true" t="shared" si="6" ref="C219:H219">C218+C211+C206+C195</f>
        <v>1419</v>
      </c>
      <c r="D219" s="108">
        <f t="shared" si="6"/>
        <v>46.47</v>
      </c>
      <c r="E219" s="108">
        <f t="shared" si="6"/>
        <v>48.05</v>
      </c>
      <c r="F219" s="108">
        <f t="shared" si="6"/>
        <v>189.759</v>
      </c>
      <c r="G219" s="108">
        <f t="shared" si="6"/>
        <v>1393.93</v>
      </c>
      <c r="H219" s="108">
        <f t="shared" si="6"/>
        <v>30.509999999999998</v>
      </c>
      <c r="I219" s="9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109"/>
      <c r="U219" s="109"/>
      <c r="V219" s="109"/>
      <c r="W219" s="109"/>
      <c r="X219" s="109"/>
      <c r="Y219" s="109"/>
      <c r="Z219" s="109"/>
      <c r="AA219" s="109"/>
      <c r="AB219" s="109"/>
      <c r="AC219" s="109"/>
      <c r="AD219" s="109"/>
    </row>
    <row r="220" spans="1:9" ht="17.25" customHeight="1">
      <c r="A220" s="51"/>
      <c r="B220" s="38" t="s">
        <v>232</v>
      </c>
      <c r="C220" s="41"/>
      <c r="D220" s="82"/>
      <c r="E220" s="82"/>
      <c r="F220" s="82"/>
      <c r="G220" s="82"/>
      <c r="H220" s="82"/>
      <c r="I220" s="70"/>
    </row>
    <row r="221" spans="1:9" ht="17.25" customHeight="1">
      <c r="A221" s="41"/>
      <c r="B221" s="38" t="s">
        <v>6</v>
      </c>
      <c r="C221" s="41"/>
      <c r="D221" s="82"/>
      <c r="E221" s="82"/>
      <c r="F221" s="82"/>
      <c r="G221" s="82"/>
      <c r="H221" s="82"/>
      <c r="I221" s="70"/>
    </row>
    <row r="222" spans="1:9" ht="33" customHeight="1">
      <c r="A222" s="44">
        <v>1</v>
      </c>
      <c r="B222" s="45" t="s">
        <v>167</v>
      </c>
      <c r="C222" s="77" t="s">
        <v>281</v>
      </c>
      <c r="D222" s="45">
        <v>1.8</v>
      </c>
      <c r="E222" s="45">
        <v>2.95</v>
      </c>
      <c r="F222" s="45">
        <v>0.07</v>
      </c>
      <c r="G222" s="46">
        <v>32.44</v>
      </c>
      <c r="H222" s="45">
        <v>0.05</v>
      </c>
      <c r="I222" s="47" t="s">
        <v>168</v>
      </c>
    </row>
    <row r="223" spans="1:9" ht="35.25" customHeight="1">
      <c r="A223" s="44">
        <v>2</v>
      </c>
      <c r="B223" s="45" t="s">
        <v>169</v>
      </c>
      <c r="C223" s="44" t="s">
        <v>280</v>
      </c>
      <c r="D223" s="45">
        <v>6.45</v>
      </c>
      <c r="E223" s="45">
        <v>9.3</v>
      </c>
      <c r="F223" s="45">
        <v>30</v>
      </c>
      <c r="G223" s="45">
        <v>221</v>
      </c>
      <c r="H223" s="45">
        <v>0.27</v>
      </c>
      <c r="I223" s="47" t="s">
        <v>170</v>
      </c>
    </row>
    <row r="224" spans="1:9" ht="17.25" customHeight="1">
      <c r="A224" s="44">
        <v>3</v>
      </c>
      <c r="B224" s="45" t="s">
        <v>14</v>
      </c>
      <c r="C224" s="44">
        <v>180</v>
      </c>
      <c r="D224" s="45">
        <v>2.51</v>
      </c>
      <c r="E224" s="45">
        <v>2.87</v>
      </c>
      <c r="F224" s="45">
        <v>17.73</v>
      </c>
      <c r="G224" s="46">
        <v>106.82</v>
      </c>
      <c r="H224" s="45">
        <v>0.05</v>
      </c>
      <c r="I224" s="47" t="s">
        <v>180</v>
      </c>
    </row>
    <row r="225" spans="1:9" ht="28.5" customHeight="1">
      <c r="A225" s="41">
        <v>4</v>
      </c>
      <c r="B225" s="45" t="s">
        <v>16</v>
      </c>
      <c r="C225" s="44">
        <v>30</v>
      </c>
      <c r="D225" s="45">
        <v>1.56</v>
      </c>
      <c r="E225" s="48">
        <v>0.25</v>
      </c>
      <c r="F225" s="45">
        <v>9.1</v>
      </c>
      <c r="G225" s="48">
        <v>50.4</v>
      </c>
      <c r="H225" s="45">
        <v>0.14</v>
      </c>
      <c r="I225" s="47"/>
    </row>
    <row r="226" spans="1:9" s="31" customFormat="1" ht="17.25" customHeight="1">
      <c r="A226" s="44"/>
      <c r="B226" s="52" t="s">
        <v>71</v>
      </c>
      <c r="C226" s="53">
        <v>350</v>
      </c>
      <c r="D226" s="54">
        <f>SUM(D222:D225)</f>
        <v>12.32</v>
      </c>
      <c r="E226" s="54">
        <f>SUM(E222:E225)</f>
        <v>15.370000000000001</v>
      </c>
      <c r="F226" s="54">
        <f>SUM(F222:F225)</f>
        <v>56.9</v>
      </c>
      <c r="G226" s="54">
        <f>SUM(G222:G225)</f>
        <v>410.65999999999997</v>
      </c>
      <c r="H226" s="54">
        <f>SUM(H222:H225)</f>
        <v>0.51</v>
      </c>
      <c r="I226" s="55"/>
    </row>
    <row r="227" spans="1:9" s="31" customFormat="1" ht="17.25" customHeight="1">
      <c r="A227" s="44"/>
      <c r="B227" s="52" t="s">
        <v>17</v>
      </c>
      <c r="C227" s="78"/>
      <c r="D227" s="103"/>
      <c r="E227" s="52"/>
      <c r="F227" s="83"/>
      <c r="G227" s="52"/>
      <c r="H227" s="52"/>
      <c r="I227" s="55"/>
    </row>
    <row r="228" spans="1:9" ht="17.25" customHeight="1">
      <c r="A228" s="44">
        <v>1</v>
      </c>
      <c r="B228" s="45" t="s">
        <v>20</v>
      </c>
      <c r="C228" s="44">
        <v>135</v>
      </c>
      <c r="D228" s="68">
        <v>2.1</v>
      </c>
      <c r="E228" s="68">
        <v>2.35</v>
      </c>
      <c r="F228" s="68">
        <v>10.15</v>
      </c>
      <c r="G228" s="69">
        <v>70</v>
      </c>
      <c r="H228" s="68">
        <v>0.18018018018018017</v>
      </c>
      <c r="I228" s="47" t="s">
        <v>154</v>
      </c>
    </row>
    <row r="229" spans="1:9" ht="17.25" customHeight="1">
      <c r="A229" s="41"/>
      <c r="B229" s="38" t="s">
        <v>23</v>
      </c>
      <c r="C229" s="41"/>
      <c r="D229" s="82"/>
      <c r="E229" s="82"/>
      <c r="F229" s="79"/>
      <c r="G229" s="79"/>
      <c r="H229" s="82"/>
      <c r="I229" s="70"/>
    </row>
    <row r="230" spans="1:9" ht="20.25" customHeight="1">
      <c r="A230" s="44">
        <v>1</v>
      </c>
      <c r="B230" s="45" t="s">
        <v>235</v>
      </c>
      <c r="C230" s="44">
        <v>20</v>
      </c>
      <c r="D230" s="45">
        <v>0.45</v>
      </c>
      <c r="E230" s="45">
        <v>1</v>
      </c>
      <c r="F230" s="45">
        <v>5.07</v>
      </c>
      <c r="G230" s="48">
        <v>25.74</v>
      </c>
      <c r="H230" s="45">
        <v>1.35</v>
      </c>
      <c r="I230" s="47" t="s">
        <v>205</v>
      </c>
    </row>
    <row r="231" spans="1:9" ht="47.25" customHeight="1">
      <c r="A231" s="44">
        <v>2</v>
      </c>
      <c r="B231" s="45" t="s">
        <v>196</v>
      </c>
      <c r="C231" s="44" t="s">
        <v>109</v>
      </c>
      <c r="D231" s="49">
        <v>2.7</v>
      </c>
      <c r="E231" s="49">
        <v>4.1</v>
      </c>
      <c r="F231" s="49">
        <v>8.33</v>
      </c>
      <c r="G231" s="49">
        <v>77</v>
      </c>
      <c r="H231" s="49">
        <v>6</v>
      </c>
      <c r="I231" s="50" t="s">
        <v>197</v>
      </c>
    </row>
    <row r="232" spans="1:9" s="133" customFormat="1" ht="49.5" customHeight="1">
      <c r="A232" s="44">
        <v>3</v>
      </c>
      <c r="B232" s="130" t="s">
        <v>226</v>
      </c>
      <c r="C232" s="86" t="s">
        <v>105</v>
      </c>
      <c r="D232" s="130">
        <v>9.04</v>
      </c>
      <c r="E232" s="130">
        <v>10.72</v>
      </c>
      <c r="F232" s="134">
        <v>5.27</v>
      </c>
      <c r="G232" s="131">
        <v>161</v>
      </c>
      <c r="H232" s="130">
        <v>0</v>
      </c>
      <c r="I232" s="132" t="s">
        <v>227</v>
      </c>
    </row>
    <row r="233" spans="1:9" ht="29.25" customHeight="1">
      <c r="A233" s="44">
        <v>4</v>
      </c>
      <c r="B233" s="45" t="s">
        <v>138</v>
      </c>
      <c r="C233" s="44">
        <v>100</v>
      </c>
      <c r="D233" s="44">
        <v>3.68</v>
      </c>
      <c r="E233" s="44">
        <v>3.01</v>
      </c>
      <c r="F233" s="72">
        <v>17.63</v>
      </c>
      <c r="G233" s="41">
        <v>112</v>
      </c>
      <c r="H233" s="44">
        <v>0</v>
      </c>
      <c r="I233" s="50" t="s">
        <v>228</v>
      </c>
    </row>
    <row r="234" spans="1:9" ht="17.25" customHeight="1">
      <c r="A234" s="44">
        <v>5</v>
      </c>
      <c r="B234" s="45" t="s">
        <v>36</v>
      </c>
      <c r="C234" s="44">
        <v>100</v>
      </c>
      <c r="D234" s="45">
        <v>0.15</v>
      </c>
      <c r="E234" s="45">
        <v>0</v>
      </c>
      <c r="F234" s="45">
        <v>11.3</v>
      </c>
      <c r="G234" s="46">
        <v>46</v>
      </c>
      <c r="H234" s="45">
        <v>0.3</v>
      </c>
      <c r="I234" s="47" t="s">
        <v>159</v>
      </c>
    </row>
    <row r="235" spans="1:9" ht="30.75" customHeight="1">
      <c r="A235" s="41">
        <v>6</v>
      </c>
      <c r="B235" s="45" t="s">
        <v>38</v>
      </c>
      <c r="C235" s="44">
        <v>15</v>
      </c>
      <c r="D235" s="45">
        <v>0.94</v>
      </c>
      <c r="E235" s="45">
        <v>0.15</v>
      </c>
      <c r="F235" s="45">
        <v>5.5</v>
      </c>
      <c r="G235" s="45">
        <v>30.2</v>
      </c>
      <c r="H235" s="45">
        <v>0.08</v>
      </c>
      <c r="I235" s="47"/>
    </row>
    <row r="236" spans="1:9" ht="17.25" customHeight="1">
      <c r="A236" s="41">
        <v>7</v>
      </c>
      <c r="B236" s="45" t="s">
        <v>39</v>
      </c>
      <c r="C236" s="44">
        <v>15</v>
      </c>
      <c r="D236" s="45">
        <v>0.99</v>
      </c>
      <c r="E236" s="45">
        <v>0.17</v>
      </c>
      <c r="F236" s="45">
        <v>6.15</v>
      </c>
      <c r="G236" s="45">
        <v>30.9</v>
      </c>
      <c r="H236" s="45">
        <v>0.03</v>
      </c>
      <c r="I236" s="47"/>
    </row>
    <row r="237" spans="1:9" s="31" customFormat="1" ht="17.25" customHeight="1">
      <c r="A237" s="44"/>
      <c r="B237" s="52" t="s">
        <v>71</v>
      </c>
      <c r="C237" s="51">
        <v>460</v>
      </c>
      <c r="D237" s="54">
        <f>SUM(D230:D236)</f>
        <v>17.95</v>
      </c>
      <c r="E237" s="54">
        <f>SUM(E230:E236)</f>
        <v>19.15</v>
      </c>
      <c r="F237" s="54">
        <f>SUM(F230:F236)</f>
        <v>59.24999999999999</v>
      </c>
      <c r="G237" s="54">
        <f>SUM(G230:G236)</f>
        <v>482.84</v>
      </c>
      <c r="H237" s="54">
        <f>SUM(H230:H236)</f>
        <v>7.76</v>
      </c>
      <c r="I237" s="55"/>
    </row>
    <row r="238" spans="1:9" ht="17.25" customHeight="1">
      <c r="A238" s="44"/>
      <c r="B238" s="38" t="s">
        <v>40</v>
      </c>
      <c r="C238" s="41"/>
      <c r="D238" s="82"/>
      <c r="E238" s="82"/>
      <c r="F238" s="82"/>
      <c r="G238" s="82"/>
      <c r="H238" s="82"/>
      <c r="I238" s="70"/>
    </row>
    <row r="239" spans="1:9" ht="23.25" customHeight="1">
      <c r="A239" s="44">
        <v>1</v>
      </c>
      <c r="B239" s="45" t="s">
        <v>42</v>
      </c>
      <c r="C239" s="44">
        <v>120</v>
      </c>
      <c r="D239" s="44">
        <v>0.25</v>
      </c>
      <c r="E239" s="44">
        <v>0.07</v>
      </c>
      <c r="F239" s="44">
        <v>6.73</v>
      </c>
      <c r="G239" s="44">
        <v>35</v>
      </c>
      <c r="H239" s="60">
        <v>4</v>
      </c>
      <c r="I239" s="50" t="s">
        <v>160</v>
      </c>
    </row>
    <row r="240" spans="1:9" ht="34.5" customHeight="1">
      <c r="A240" s="44">
        <v>2</v>
      </c>
      <c r="B240" s="45" t="s">
        <v>161</v>
      </c>
      <c r="C240" s="44">
        <v>30</v>
      </c>
      <c r="D240" s="68">
        <v>2.7</v>
      </c>
      <c r="E240" s="68">
        <v>5.52</v>
      </c>
      <c r="F240" s="68">
        <v>9</v>
      </c>
      <c r="G240" s="69">
        <v>46</v>
      </c>
      <c r="H240" s="68">
        <v>0.05</v>
      </c>
      <c r="I240" s="47"/>
    </row>
    <row r="241" spans="1:9" ht="17.25" customHeight="1">
      <c r="A241" s="44">
        <v>3</v>
      </c>
      <c r="B241" s="45" t="s">
        <v>199</v>
      </c>
      <c r="C241" s="44">
        <v>50</v>
      </c>
      <c r="D241" s="45">
        <v>1.2</v>
      </c>
      <c r="E241" s="45">
        <v>0.64</v>
      </c>
      <c r="F241" s="45">
        <v>3.15</v>
      </c>
      <c r="G241" s="46">
        <v>60</v>
      </c>
      <c r="H241" s="45">
        <v>8</v>
      </c>
      <c r="I241" s="47" t="s">
        <v>163</v>
      </c>
    </row>
    <row r="242" spans="1:13" ht="17.25" customHeight="1">
      <c r="A242" s="51"/>
      <c r="B242" s="52" t="s">
        <v>71</v>
      </c>
      <c r="C242" s="51">
        <v>200</v>
      </c>
      <c r="D242" s="54">
        <f>SUM(D239:D241)</f>
        <v>4.15</v>
      </c>
      <c r="E242" s="54">
        <f>SUM(E239:E241)</f>
        <v>6.2299999999999995</v>
      </c>
      <c r="F242" s="54">
        <f>SUM(F239:F241)</f>
        <v>18.88</v>
      </c>
      <c r="G242" s="54">
        <f>SUM(G239:G241)</f>
        <v>141</v>
      </c>
      <c r="H242" s="54">
        <f>SUM(H239:H241)</f>
        <v>12.05</v>
      </c>
      <c r="I242" s="47"/>
      <c r="J242" s="105"/>
      <c r="K242" s="105"/>
      <c r="L242" s="105"/>
      <c r="M242" s="105"/>
    </row>
    <row r="243" spans="1:9" ht="17.25" customHeight="1">
      <c r="A243" s="44"/>
      <c r="B243" s="38" t="s">
        <v>51</v>
      </c>
      <c r="C243" s="41"/>
      <c r="D243" s="82"/>
      <c r="E243" s="82"/>
      <c r="F243" s="82"/>
      <c r="G243" s="82"/>
      <c r="H243" s="82"/>
      <c r="I243" s="99"/>
    </row>
    <row r="244" spans="1:9" ht="28.5" customHeight="1">
      <c r="A244" s="86">
        <v>1</v>
      </c>
      <c r="B244" s="87" t="s">
        <v>56</v>
      </c>
      <c r="C244" s="88">
        <v>200</v>
      </c>
      <c r="D244" s="88">
        <v>5.58</v>
      </c>
      <c r="E244" s="88">
        <v>12.22</v>
      </c>
      <c r="F244" s="88">
        <v>28.5</v>
      </c>
      <c r="G244" s="88">
        <v>248</v>
      </c>
      <c r="H244" s="88">
        <v>20.4</v>
      </c>
      <c r="I244" s="89" t="s">
        <v>159</v>
      </c>
    </row>
    <row r="245" spans="1:9" ht="17.25" customHeight="1">
      <c r="A245" s="86">
        <v>2</v>
      </c>
      <c r="B245" s="45" t="s">
        <v>158</v>
      </c>
      <c r="C245" s="44">
        <v>180</v>
      </c>
      <c r="D245" s="45">
        <v>0.27</v>
      </c>
      <c r="E245" s="45">
        <v>0</v>
      </c>
      <c r="F245" s="45">
        <v>20.4</v>
      </c>
      <c r="G245" s="48">
        <v>82.8</v>
      </c>
      <c r="H245" s="45">
        <v>9.5</v>
      </c>
      <c r="I245" s="47" t="s">
        <v>159</v>
      </c>
    </row>
    <row r="246" spans="1:9" ht="27.75" customHeight="1">
      <c r="A246" s="86">
        <v>3</v>
      </c>
      <c r="B246" s="45" t="s">
        <v>38</v>
      </c>
      <c r="C246" s="44">
        <v>15</v>
      </c>
      <c r="D246" s="45">
        <v>0.94</v>
      </c>
      <c r="E246" s="45">
        <v>0.15</v>
      </c>
      <c r="F246" s="45">
        <v>5.5</v>
      </c>
      <c r="G246" s="45">
        <v>30.2</v>
      </c>
      <c r="H246" s="45">
        <v>0.08</v>
      </c>
      <c r="I246" s="47"/>
    </row>
    <row r="247" spans="1:9" ht="17.25" customHeight="1">
      <c r="A247" s="86">
        <v>4</v>
      </c>
      <c r="B247" s="45" t="s">
        <v>39</v>
      </c>
      <c r="C247" s="44">
        <v>15</v>
      </c>
      <c r="D247" s="45">
        <v>0.99</v>
      </c>
      <c r="E247" s="45">
        <v>0.17</v>
      </c>
      <c r="F247" s="45">
        <v>6.15</v>
      </c>
      <c r="G247" s="45">
        <v>30.9</v>
      </c>
      <c r="H247" s="45">
        <v>0.03</v>
      </c>
      <c r="I247" s="47"/>
    </row>
    <row r="248" spans="1:9" s="31" customFormat="1" ht="19.5" customHeight="1">
      <c r="A248" s="41"/>
      <c r="B248" s="52" t="s">
        <v>71</v>
      </c>
      <c r="C248" s="51">
        <v>410</v>
      </c>
      <c r="D248" s="54">
        <f>SUM(D244:D247)</f>
        <v>7.779999999999999</v>
      </c>
      <c r="E248" s="54">
        <f>SUM(E244:E247)</f>
        <v>12.540000000000001</v>
      </c>
      <c r="F248" s="54">
        <f>SUM(F244:F247)</f>
        <v>60.55</v>
      </c>
      <c r="G248" s="54">
        <f>SUM(G244:G247)</f>
        <v>391.9</v>
      </c>
      <c r="H248" s="54">
        <f>SUM(H244:H247)</f>
        <v>30.009999999999998</v>
      </c>
      <c r="I248" s="55"/>
    </row>
    <row r="249" spans="1:9" ht="17.25" customHeight="1">
      <c r="A249" s="96"/>
      <c r="B249" s="52" t="s">
        <v>166</v>
      </c>
      <c r="C249" s="108">
        <f aca="true" t="shared" si="7" ref="C249:H249">C248+C242+C237+C228+C226</f>
        <v>1555</v>
      </c>
      <c r="D249" s="108">
        <f t="shared" si="7"/>
        <v>44.3</v>
      </c>
      <c r="E249" s="108">
        <f t="shared" si="7"/>
        <v>55.64</v>
      </c>
      <c r="F249" s="108">
        <f t="shared" si="7"/>
        <v>205.73</v>
      </c>
      <c r="G249" s="108">
        <f t="shared" si="7"/>
        <v>1496.4</v>
      </c>
      <c r="H249" s="108">
        <f t="shared" si="7"/>
        <v>50.51018018018018</v>
      </c>
      <c r="I249" s="70"/>
    </row>
    <row r="250" spans="1:9" ht="17.25" customHeight="1">
      <c r="A250" s="41"/>
      <c r="B250" s="38" t="s">
        <v>241</v>
      </c>
      <c r="C250" s="41"/>
      <c r="D250" s="82"/>
      <c r="E250" s="82"/>
      <c r="F250" s="82"/>
      <c r="G250" s="82"/>
      <c r="H250" s="82"/>
      <c r="I250" s="70"/>
    </row>
    <row r="251" spans="1:9" s="85" customFormat="1" ht="17.25" customHeight="1">
      <c r="A251" s="41"/>
      <c r="B251" s="74" t="s">
        <v>5</v>
      </c>
      <c r="C251" s="73"/>
      <c r="D251" s="79"/>
      <c r="E251" s="79"/>
      <c r="F251" s="79"/>
      <c r="G251" s="79"/>
      <c r="H251" s="79"/>
      <c r="I251" s="80"/>
    </row>
    <row r="252" spans="1:9" ht="29.25" customHeight="1">
      <c r="A252" s="44">
        <v>1</v>
      </c>
      <c r="B252" s="45" t="s">
        <v>167</v>
      </c>
      <c r="C252" s="77" t="s">
        <v>283</v>
      </c>
      <c r="D252" s="45">
        <v>1.8</v>
      </c>
      <c r="E252" s="45">
        <v>2.95</v>
      </c>
      <c r="F252" s="45">
        <v>0.07</v>
      </c>
      <c r="G252" s="46">
        <v>32.44</v>
      </c>
      <c r="H252" s="45">
        <v>0.05</v>
      </c>
      <c r="I252" s="47" t="s">
        <v>168</v>
      </c>
    </row>
    <row r="253" spans="1:9" ht="34.5" customHeight="1">
      <c r="A253" s="41">
        <v>2</v>
      </c>
      <c r="B253" s="45" t="s">
        <v>68</v>
      </c>
      <c r="C253" s="44" t="s">
        <v>279</v>
      </c>
      <c r="D253" s="45">
        <v>3.38</v>
      </c>
      <c r="E253" s="45">
        <v>3.2</v>
      </c>
      <c r="F253" s="48">
        <v>17.37</v>
      </c>
      <c r="G253" s="46">
        <v>121.9</v>
      </c>
      <c r="H253" s="45">
        <v>0</v>
      </c>
      <c r="I253" s="47" t="s">
        <v>152</v>
      </c>
    </row>
    <row r="254" spans="1:9" ht="34.5" customHeight="1">
      <c r="A254" s="44">
        <v>3</v>
      </c>
      <c r="B254" s="45" t="s">
        <v>15</v>
      </c>
      <c r="C254" s="44">
        <v>180</v>
      </c>
      <c r="D254" s="44">
        <v>2.51</v>
      </c>
      <c r="E254" s="44">
        <v>2.87</v>
      </c>
      <c r="F254" s="44">
        <v>17.73</v>
      </c>
      <c r="G254" s="41">
        <v>106.82</v>
      </c>
      <c r="H254" s="44">
        <v>0.05</v>
      </c>
      <c r="I254" s="47" t="s">
        <v>180</v>
      </c>
    </row>
    <row r="255" spans="1:9" ht="31.5" customHeight="1">
      <c r="A255" s="44">
        <v>4</v>
      </c>
      <c r="B255" s="45" t="s">
        <v>16</v>
      </c>
      <c r="C255" s="44">
        <v>15</v>
      </c>
      <c r="D255" s="45">
        <v>0.94</v>
      </c>
      <c r="E255" s="45">
        <v>0.15</v>
      </c>
      <c r="F255" s="45">
        <v>5.5</v>
      </c>
      <c r="G255" s="45">
        <v>30.2</v>
      </c>
      <c r="H255" s="45">
        <v>0.08</v>
      </c>
      <c r="I255" s="47"/>
    </row>
    <row r="256" spans="1:9" s="31" customFormat="1" ht="17.25" customHeight="1">
      <c r="A256" s="44"/>
      <c r="B256" s="52" t="s">
        <v>71</v>
      </c>
      <c r="C256" s="53">
        <v>358</v>
      </c>
      <c r="D256" s="54">
        <f>SUM(D252:D255)</f>
        <v>8.629999999999999</v>
      </c>
      <c r="E256" s="54">
        <f>SUM(E252:E255)</f>
        <v>9.17</v>
      </c>
      <c r="F256" s="54">
        <f>SUM(F252:F255)</f>
        <v>40.67</v>
      </c>
      <c r="G256" s="54">
        <f>SUM(G252:G255)</f>
        <v>291.35999999999996</v>
      </c>
      <c r="H256" s="54">
        <f>SUM(H252:H255)</f>
        <v>0.18</v>
      </c>
      <c r="I256" s="55"/>
    </row>
    <row r="257" spans="1:9" ht="17.25" customHeight="1">
      <c r="A257" s="44"/>
      <c r="B257" s="74" t="s">
        <v>17</v>
      </c>
      <c r="C257" s="73"/>
      <c r="D257" s="90"/>
      <c r="E257" s="90"/>
      <c r="F257" s="90"/>
      <c r="G257" s="90"/>
      <c r="H257" s="90"/>
      <c r="I257" s="80"/>
    </row>
    <row r="258" spans="1:9" ht="20.25" customHeight="1">
      <c r="A258" s="44">
        <v>1</v>
      </c>
      <c r="B258" s="45" t="s">
        <v>20</v>
      </c>
      <c r="C258" s="44">
        <v>135</v>
      </c>
      <c r="D258" s="68">
        <v>2.1</v>
      </c>
      <c r="E258" s="68">
        <v>2.35</v>
      </c>
      <c r="F258" s="68">
        <v>10.15</v>
      </c>
      <c r="G258" s="69">
        <v>70</v>
      </c>
      <c r="H258" s="68">
        <v>0.18018018018018017</v>
      </c>
      <c r="I258" s="47" t="s">
        <v>154</v>
      </c>
    </row>
    <row r="259" spans="1:9" ht="17.25" customHeight="1">
      <c r="A259" s="41"/>
      <c r="B259" s="38" t="s">
        <v>22</v>
      </c>
      <c r="C259" s="41"/>
      <c r="D259" s="82"/>
      <c r="E259" s="82"/>
      <c r="F259" s="82"/>
      <c r="G259" s="82"/>
      <c r="H259" s="82"/>
      <c r="I259" s="70"/>
    </row>
    <row r="260" spans="1:11" ht="33.75" customHeight="1">
      <c r="A260" s="44">
        <v>1</v>
      </c>
      <c r="B260" s="45" t="s">
        <v>242</v>
      </c>
      <c r="C260" s="44">
        <v>20</v>
      </c>
      <c r="D260" s="46">
        <v>0.34</v>
      </c>
      <c r="E260" s="45">
        <v>0.85</v>
      </c>
      <c r="F260" s="45">
        <v>8.64</v>
      </c>
      <c r="G260" s="45">
        <v>15.58</v>
      </c>
      <c r="H260" s="45">
        <v>1.98</v>
      </c>
      <c r="I260" s="47" t="s">
        <v>243</v>
      </c>
      <c r="J260" s="59"/>
      <c r="K260" s="59"/>
    </row>
    <row r="261" spans="1:9" ht="45" customHeight="1">
      <c r="A261" s="44">
        <v>2</v>
      </c>
      <c r="B261" s="45" t="s">
        <v>244</v>
      </c>
      <c r="C261" s="44" t="s">
        <v>285</v>
      </c>
      <c r="D261" s="68">
        <v>2.89</v>
      </c>
      <c r="E261" s="68">
        <v>4.64</v>
      </c>
      <c r="F261" s="68">
        <v>10.25</v>
      </c>
      <c r="G261" s="68">
        <v>84.37</v>
      </c>
      <c r="H261" s="68">
        <v>5.4</v>
      </c>
      <c r="I261" s="47" t="s">
        <v>245</v>
      </c>
    </row>
    <row r="262" spans="1:9" s="61" customFormat="1" ht="29.25" customHeight="1">
      <c r="A262" s="44">
        <v>3</v>
      </c>
      <c r="B262" s="63" t="s">
        <v>246</v>
      </c>
      <c r="C262" s="64" t="s">
        <v>286</v>
      </c>
      <c r="D262" s="111">
        <v>7.3</v>
      </c>
      <c r="E262" s="111">
        <v>8.3</v>
      </c>
      <c r="F262" s="111">
        <v>7.8</v>
      </c>
      <c r="G262" s="111">
        <v>135</v>
      </c>
      <c r="H262" s="111">
        <v>2.8</v>
      </c>
      <c r="I262" s="93" t="s">
        <v>159</v>
      </c>
    </row>
    <row r="263" spans="1:9" ht="15" customHeight="1">
      <c r="A263" s="44">
        <v>4</v>
      </c>
      <c r="B263" s="94" t="s">
        <v>189</v>
      </c>
      <c r="C263" s="44">
        <v>100</v>
      </c>
      <c r="D263" s="45">
        <v>2.13</v>
      </c>
      <c r="E263" s="45">
        <v>4.04</v>
      </c>
      <c r="F263" s="45">
        <v>15.53</v>
      </c>
      <c r="G263" s="46">
        <v>106.97</v>
      </c>
      <c r="H263" s="45">
        <v>8</v>
      </c>
      <c r="I263" s="95" t="s">
        <v>190</v>
      </c>
    </row>
    <row r="264" spans="1:9" ht="17.25" customHeight="1">
      <c r="A264" s="44">
        <v>5</v>
      </c>
      <c r="B264" s="45" t="s">
        <v>37</v>
      </c>
      <c r="C264" s="44">
        <v>100</v>
      </c>
      <c r="D264" s="45">
        <v>0.01</v>
      </c>
      <c r="E264" s="45">
        <v>0</v>
      </c>
      <c r="F264" s="45">
        <v>11.3</v>
      </c>
      <c r="G264" s="46">
        <v>46</v>
      </c>
      <c r="H264" s="45">
        <v>5.65</v>
      </c>
      <c r="I264" s="47" t="s">
        <v>159</v>
      </c>
    </row>
    <row r="265" spans="1:9" ht="30.75" customHeight="1">
      <c r="A265" s="44">
        <v>6</v>
      </c>
      <c r="B265" s="45" t="s">
        <v>38</v>
      </c>
      <c r="C265" s="44">
        <v>15</v>
      </c>
      <c r="D265" s="45">
        <v>0.94</v>
      </c>
      <c r="E265" s="45">
        <v>0.15</v>
      </c>
      <c r="F265" s="45">
        <v>5.5</v>
      </c>
      <c r="G265" s="45">
        <v>30.2</v>
      </c>
      <c r="H265" s="45">
        <v>0.08</v>
      </c>
      <c r="I265" s="47"/>
    </row>
    <row r="266" spans="1:9" ht="17.25" customHeight="1">
      <c r="A266" s="44">
        <v>7</v>
      </c>
      <c r="B266" s="45" t="s">
        <v>39</v>
      </c>
      <c r="C266" s="44">
        <v>15</v>
      </c>
      <c r="D266" s="45">
        <v>0.99</v>
      </c>
      <c r="E266" s="45">
        <v>0.17</v>
      </c>
      <c r="F266" s="45">
        <v>6.15</v>
      </c>
      <c r="G266" s="45">
        <v>30.9</v>
      </c>
      <c r="H266" s="45">
        <v>0.03</v>
      </c>
      <c r="I266" s="47"/>
    </row>
    <row r="267" spans="1:9" s="31" customFormat="1" ht="17.25" customHeight="1">
      <c r="A267" s="41"/>
      <c r="B267" s="52" t="s">
        <v>71</v>
      </c>
      <c r="C267" s="51">
        <v>485</v>
      </c>
      <c r="D267" s="54">
        <f>SUM(D260:D266)</f>
        <v>14.6</v>
      </c>
      <c r="E267" s="54">
        <f>SUM(E260:E266)</f>
        <v>18.15</v>
      </c>
      <c r="F267" s="54">
        <f>SUM(F260:F266)</f>
        <v>65.17</v>
      </c>
      <c r="G267" s="54">
        <f>SUM(G260:G266)</f>
        <v>449.0199999999999</v>
      </c>
      <c r="H267" s="54">
        <f>SUM(H260:H266)</f>
        <v>23.939999999999998</v>
      </c>
      <c r="I267" s="55"/>
    </row>
    <row r="268" spans="1:9" ht="17.25" customHeight="1">
      <c r="A268" s="44"/>
      <c r="B268" s="38" t="s">
        <v>40</v>
      </c>
      <c r="C268" s="41"/>
      <c r="D268" s="82"/>
      <c r="E268" s="82"/>
      <c r="F268" s="82"/>
      <c r="G268" s="82"/>
      <c r="H268" s="82"/>
      <c r="I268" s="70"/>
    </row>
    <row r="269" spans="1:9" ht="17.25" customHeight="1">
      <c r="A269" s="44">
        <v>1</v>
      </c>
      <c r="B269" s="45" t="s">
        <v>42</v>
      </c>
      <c r="C269" s="44">
        <v>120</v>
      </c>
      <c r="D269" s="44">
        <v>0.25</v>
      </c>
      <c r="E269" s="44">
        <v>0.07</v>
      </c>
      <c r="F269" s="44">
        <v>6.73</v>
      </c>
      <c r="G269" s="44">
        <v>35</v>
      </c>
      <c r="H269" s="60">
        <v>4</v>
      </c>
      <c r="I269" s="50" t="s">
        <v>160</v>
      </c>
    </row>
    <row r="270" spans="1:9" ht="17.25" customHeight="1">
      <c r="A270" s="44">
        <v>2</v>
      </c>
      <c r="B270" s="45" t="s">
        <v>47</v>
      </c>
      <c r="C270" s="44">
        <v>40</v>
      </c>
      <c r="D270" s="45">
        <v>2.86</v>
      </c>
      <c r="E270" s="45">
        <v>2.12</v>
      </c>
      <c r="F270" s="45">
        <v>24.81</v>
      </c>
      <c r="G270" s="46">
        <v>84.8</v>
      </c>
      <c r="H270" s="45">
        <v>0.48</v>
      </c>
      <c r="I270" s="47" t="s">
        <v>159</v>
      </c>
    </row>
    <row r="271" spans="1:9" ht="17.25" customHeight="1">
      <c r="A271" s="44">
        <v>3</v>
      </c>
      <c r="B271" s="45" t="s">
        <v>199</v>
      </c>
      <c r="C271" s="44">
        <v>40</v>
      </c>
      <c r="D271" s="45">
        <v>1.2</v>
      </c>
      <c r="E271" s="45">
        <v>0.3</v>
      </c>
      <c r="F271" s="45">
        <v>5.15</v>
      </c>
      <c r="G271" s="46">
        <v>60</v>
      </c>
      <c r="H271" s="45">
        <v>3</v>
      </c>
      <c r="I271" s="47" t="s">
        <v>163</v>
      </c>
    </row>
    <row r="272" spans="1:13" ht="17.25" customHeight="1">
      <c r="A272" s="41"/>
      <c r="B272" s="52" t="s">
        <v>71</v>
      </c>
      <c r="C272" s="51">
        <v>200</v>
      </c>
      <c r="D272" s="54">
        <f>SUM(D269:D271)</f>
        <v>4.31</v>
      </c>
      <c r="E272" s="54">
        <f>SUM(E269:E271)</f>
        <v>2.4899999999999998</v>
      </c>
      <c r="F272" s="54">
        <f>SUM(F269:F271)</f>
        <v>36.69</v>
      </c>
      <c r="G272" s="54">
        <f>SUM(G269:G271)</f>
        <v>179.8</v>
      </c>
      <c r="H272" s="54">
        <f>SUM(H269:H271)</f>
        <v>7.48</v>
      </c>
      <c r="I272" s="47"/>
      <c r="J272" s="105"/>
      <c r="K272" s="105"/>
      <c r="L272" s="105"/>
      <c r="M272" s="105"/>
    </row>
    <row r="273" spans="1:9" ht="17.25" customHeight="1">
      <c r="A273" s="44"/>
      <c r="B273" s="74" t="s">
        <v>51</v>
      </c>
      <c r="C273" s="73"/>
      <c r="D273" s="79"/>
      <c r="E273" s="79"/>
      <c r="F273" s="79"/>
      <c r="G273" s="79"/>
      <c r="H273" s="79"/>
      <c r="I273" s="80"/>
    </row>
    <row r="274" spans="1:9" s="61" customFormat="1" ht="35.25" customHeight="1">
      <c r="A274" s="92">
        <v>1</v>
      </c>
      <c r="B274" s="63" t="s">
        <v>86</v>
      </c>
      <c r="C274" s="64">
        <v>50</v>
      </c>
      <c r="D274" s="64">
        <v>0.8</v>
      </c>
      <c r="E274" s="64">
        <v>3.6</v>
      </c>
      <c r="F274" s="64">
        <v>3.44</v>
      </c>
      <c r="G274" s="91">
        <v>48.8</v>
      </c>
      <c r="H274" s="64">
        <v>1.68</v>
      </c>
      <c r="I274" s="93"/>
    </row>
    <row r="275" spans="1:9" ht="32.25" customHeight="1">
      <c r="A275" s="71">
        <v>2</v>
      </c>
      <c r="B275" s="45" t="s">
        <v>200</v>
      </c>
      <c r="C275" s="44" t="s">
        <v>284</v>
      </c>
      <c r="D275" s="46">
        <v>6.36</v>
      </c>
      <c r="E275" s="46">
        <v>10.44</v>
      </c>
      <c r="F275" s="46">
        <v>0.43</v>
      </c>
      <c r="G275" s="46">
        <v>122</v>
      </c>
      <c r="H275" s="46">
        <v>0</v>
      </c>
      <c r="I275" s="47" t="s">
        <v>201</v>
      </c>
    </row>
    <row r="276" spans="1:9" ht="23.25" customHeight="1">
      <c r="A276" s="44">
        <v>3</v>
      </c>
      <c r="B276" s="45" t="s">
        <v>217</v>
      </c>
      <c r="C276" s="44">
        <v>200</v>
      </c>
      <c r="D276" s="45">
        <v>0.12</v>
      </c>
      <c r="E276" s="45">
        <v>0.02</v>
      </c>
      <c r="F276" s="45">
        <v>7.72</v>
      </c>
      <c r="G276" s="45">
        <v>41</v>
      </c>
      <c r="H276" s="45">
        <v>2.83</v>
      </c>
      <c r="I276" s="47" t="s">
        <v>218</v>
      </c>
    </row>
    <row r="277" spans="1:9" ht="30.75" customHeight="1">
      <c r="A277" s="44">
        <v>4</v>
      </c>
      <c r="B277" s="45" t="s">
        <v>38</v>
      </c>
      <c r="C277" s="44">
        <v>20</v>
      </c>
      <c r="D277" s="45">
        <v>1.56</v>
      </c>
      <c r="E277" s="45">
        <v>0.25</v>
      </c>
      <c r="F277" s="45">
        <v>9.1</v>
      </c>
      <c r="G277" s="45">
        <v>50.4</v>
      </c>
      <c r="H277" s="45">
        <v>0.14</v>
      </c>
      <c r="I277" s="47"/>
    </row>
    <row r="278" spans="1:9" ht="17.25" customHeight="1">
      <c r="A278" s="92">
        <v>5</v>
      </c>
      <c r="B278" s="45" t="s">
        <v>39</v>
      </c>
      <c r="C278" s="44">
        <v>20</v>
      </c>
      <c r="D278" s="44">
        <v>1.32</v>
      </c>
      <c r="E278" s="44">
        <v>0.22</v>
      </c>
      <c r="F278" s="44">
        <v>8.2</v>
      </c>
      <c r="G278" s="44">
        <v>41.2</v>
      </c>
      <c r="H278" s="44">
        <v>0.04</v>
      </c>
      <c r="I278" s="47"/>
    </row>
    <row r="279" spans="1:9" s="31" customFormat="1" ht="19.5" customHeight="1">
      <c r="A279" s="44"/>
      <c r="B279" s="52" t="s">
        <v>71</v>
      </c>
      <c r="C279" s="51">
        <v>400</v>
      </c>
      <c r="D279" s="54">
        <f>SUM(D274:D278)</f>
        <v>10.16</v>
      </c>
      <c r="E279" s="54">
        <f>SUM(E274:E278)</f>
        <v>14.53</v>
      </c>
      <c r="F279" s="54">
        <f>SUM(F274:F278)</f>
        <v>28.889999999999997</v>
      </c>
      <c r="G279" s="54">
        <f>SUM(G274:G278)</f>
        <v>303.4</v>
      </c>
      <c r="H279" s="54">
        <f>SUM(H274:H278)</f>
        <v>4.6899999999999995</v>
      </c>
      <c r="I279" s="55"/>
    </row>
    <row r="280" spans="1:9" ht="16.5" customHeight="1">
      <c r="A280" s="112"/>
      <c r="B280" s="52" t="s">
        <v>166</v>
      </c>
      <c r="C280" s="113">
        <f aca="true" t="shared" si="8" ref="C280:H280">C279+C272+C267+C258+C256</f>
        <v>1578</v>
      </c>
      <c r="D280" s="113">
        <f t="shared" si="8"/>
        <v>39.8</v>
      </c>
      <c r="E280" s="113">
        <f t="shared" si="8"/>
        <v>46.690000000000005</v>
      </c>
      <c r="F280" s="113">
        <f t="shared" si="8"/>
        <v>181.57</v>
      </c>
      <c r="G280" s="113">
        <f t="shared" si="8"/>
        <v>1293.58</v>
      </c>
      <c r="H280" s="113">
        <f t="shared" si="8"/>
        <v>36.47018018018018</v>
      </c>
      <c r="I280" s="80"/>
    </row>
    <row r="281" spans="1:9" ht="17.25" customHeight="1">
      <c r="A281" s="51"/>
      <c r="B281" s="38" t="s">
        <v>247</v>
      </c>
      <c r="C281" s="41"/>
      <c r="D281" s="82"/>
      <c r="E281" s="82"/>
      <c r="F281" s="82"/>
      <c r="G281" s="82"/>
      <c r="H281" s="82"/>
      <c r="I281" s="70"/>
    </row>
    <row r="282" spans="1:9" ht="17.25" customHeight="1">
      <c r="A282" s="51"/>
      <c r="B282" s="38" t="s">
        <v>5</v>
      </c>
      <c r="C282" s="41"/>
      <c r="D282" s="82"/>
      <c r="E282" s="82"/>
      <c r="F282" s="82"/>
      <c r="G282" s="82"/>
      <c r="H282" s="82"/>
      <c r="I282" s="70"/>
    </row>
    <row r="283" spans="1:9" ht="33.75" customHeight="1">
      <c r="A283" s="44">
        <v>1</v>
      </c>
      <c r="B283" s="45" t="s">
        <v>167</v>
      </c>
      <c r="C283" s="77" t="s">
        <v>283</v>
      </c>
      <c r="D283" s="45">
        <v>1.8</v>
      </c>
      <c r="E283" s="45">
        <v>2.95</v>
      </c>
      <c r="F283" s="45">
        <v>0.07</v>
      </c>
      <c r="G283" s="46">
        <v>32.44</v>
      </c>
      <c r="H283" s="45">
        <v>0.05</v>
      </c>
      <c r="I283" s="47" t="s">
        <v>168</v>
      </c>
    </row>
    <row r="284" spans="1:9" ht="30.75" customHeight="1">
      <c r="A284" s="44">
        <v>2</v>
      </c>
      <c r="B284" s="45" t="s">
        <v>233</v>
      </c>
      <c r="C284" s="44" t="s">
        <v>279</v>
      </c>
      <c r="D284" s="45">
        <v>4.91</v>
      </c>
      <c r="E284" s="45">
        <v>6.25</v>
      </c>
      <c r="F284" s="48">
        <v>26.32</v>
      </c>
      <c r="G284" s="46">
        <v>180.83</v>
      </c>
      <c r="H284" s="45">
        <v>0.51</v>
      </c>
      <c r="I284" s="47" t="s">
        <v>234</v>
      </c>
    </row>
    <row r="285" spans="1:9" ht="17.25" customHeight="1">
      <c r="A285" s="44">
        <v>3</v>
      </c>
      <c r="B285" s="45" t="s">
        <v>13</v>
      </c>
      <c r="C285" s="44">
        <v>180</v>
      </c>
      <c r="D285" s="68">
        <v>2.09</v>
      </c>
      <c r="E285" s="68">
        <v>1.54</v>
      </c>
      <c r="F285" s="68">
        <v>12.879000000000001</v>
      </c>
      <c r="G285" s="69">
        <v>81</v>
      </c>
      <c r="H285" s="68">
        <v>1.08</v>
      </c>
      <c r="I285" s="47" t="s">
        <v>153</v>
      </c>
    </row>
    <row r="286" spans="1:9" ht="33" customHeight="1">
      <c r="A286" s="41">
        <v>4</v>
      </c>
      <c r="B286" s="45" t="s">
        <v>16</v>
      </c>
      <c r="C286" s="44">
        <v>15</v>
      </c>
      <c r="D286" s="45">
        <v>0.94</v>
      </c>
      <c r="E286" s="45">
        <v>0.15</v>
      </c>
      <c r="F286" s="45">
        <v>5.5</v>
      </c>
      <c r="G286" s="45">
        <v>30.2</v>
      </c>
      <c r="H286" s="45">
        <v>0.08</v>
      </c>
      <c r="I286" s="47"/>
    </row>
    <row r="287" spans="1:9" s="31" customFormat="1" ht="17.25" customHeight="1">
      <c r="A287" s="44"/>
      <c r="B287" s="52" t="s">
        <v>71</v>
      </c>
      <c r="C287" s="53">
        <v>358</v>
      </c>
      <c r="D287" s="54">
        <f>SUM(D283:D286)</f>
        <v>9.74</v>
      </c>
      <c r="E287" s="54">
        <f>SUM(E283:E286)</f>
        <v>10.889999999999999</v>
      </c>
      <c r="F287" s="54">
        <f>SUM(F283:F286)</f>
        <v>44.769000000000005</v>
      </c>
      <c r="G287" s="54">
        <f>SUM(G283:G286)</f>
        <v>324.46999999999997</v>
      </c>
      <c r="H287" s="54">
        <f>SUM(H283:H286)</f>
        <v>1.7200000000000002</v>
      </c>
      <c r="I287" s="55"/>
    </row>
    <row r="288" spans="1:26" ht="17.25" customHeight="1">
      <c r="A288" s="44"/>
      <c r="B288" s="52" t="s">
        <v>17</v>
      </c>
      <c r="C288" s="56"/>
      <c r="D288" s="52"/>
      <c r="E288" s="52"/>
      <c r="F288" s="52"/>
      <c r="G288" s="52"/>
      <c r="H288" s="52"/>
      <c r="I288" s="47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9" ht="21.75" customHeight="1">
      <c r="A289" s="44">
        <v>1</v>
      </c>
      <c r="B289" s="45" t="s">
        <v>20</v>
      </c>
      <c r="C289" s="44">
        <v>135</v>
      </c>
      <c r="D289" s="68">
        <v>2.1</v>
      </c>
      <c r="E289" s="68">
        <v>2.35</v>
      </c>
      <c r="F289" s="68">
        <v>10.15</v>
      </c>
      <c r="G289" s="69">
        <v>70</v>
      </c>
      <c r="H289" s="68">
        <v>0.18018018018018017</v>
      </c>
      <c r="I289" s="47" t="s">
        <v>154</v>
      </c>
    </row>
    <row r="290" spans="1:10" ht="17.25" customHeight="1">
      <c r="A290" s="41"/>
      <c r="B290" s="108" t="s">
        <v>22</v>
      </c>
      <c r="C290" s="114"/>
      <c r="D290" s="97"/>
      <c r="E290" s="97"/>
      <c r="F290" s="97"/>
      <c r="G290" s="97"/>
      <c r="H290" s="97"/>
      <c r="I290" s="70"/>
      <c r="J290" s="115"/>
    </row>
    <row r="291" spans="1:11" ht="32.25" customHeight="1">
      <c r="A291" s="44">
        <v>1</v>
      </c>
      <c r="B291" s="45" t="s">
        <v>72</v>
      </c>
      <c r="C291" s="41">
        <v>20</v>
      </c>
      <c r="D291" s="41">
        <v>0.23</v>
      </c>
      <c r="E291" s="41">
        <v>1.83</v>
      </c>
      <c r="F291" s="41">
        <v>10</v>
      </c>
      <c r="G291" s="41">
        <v>19.2</v>
      </c>
      <c r="H291" s="41">
        <v>0.23</v>
      </c>
      <c r="I291" s="40" t="s">
        <v>159</v>
      </c>
      <c r="J291" s="59"/>
      <c r="K291" s="59"/>
    </row>
    <row r="292" spans="1:9" ht="34.5" customHeight="1">
      <c r="A292" s="44">
        <v>2</v>
      </c>
      <c r="B292" s="63" t="s">
        <v>249</v>
      </c>
      <c r="C292" s="64" t="s">
        <v>109</v>
      </c>
      <c r="D292" s="63">
        <v>1.25</v>
      </c>
      <c r="E292" s="63">
        <v>5.91</v>
      </c>
      <c r="F292" s="63">
        <v>8.95</v>
      </c>
      <c r="G292" s="63">
        <v>101.3</v>
      </c>
      <c r="H292" s="63">
        <v>0.83</v>
      </c>
      <c r="I292" s="67" t="s">
        <v>202</v>
      </c>
    </row>
    <row r="293" spans="1:9" s="61" customFormat="1" ht="16.5" customHeight="1">
      <c r="A293" s="44">
        <v>3</v>
      </c>
      <c r="B293" s="63" t="s">
        <v>250</v>
      </c>
      <c r="C293" s="64" t="s">
        <v>118</v>
      </c>
      <c r="D293" s="116">
        <v>3.5</v>
      </c>
      <c r="E293" s="116">
        <v>12.5</v>
      </c>
      <c r="F293" s="116">
        <v>18.9</v>
      </c>
      <c r="G293" s="116">
        <v>250</v>
      </c>
      <c r="H293" s="116">
        <v>0</v>
      </c>
      <c r="I293" s="93" t="s">
        <v>251</v>
      </c>
    </row>
    <row r="294" spans="1:9" ht="25.5" customHeight="1">
      <c r="A294" s="44">
        <v>4</v>
      </c>
      <c r="B294" s="45" t="s">
        <v>35</v>
      </c>
      <c r="C294" s="64">
        <v>100</v>
      </c>
      <c r="D294" s="63">
        <v>0.12</v>
      </c>
      <c r="E294" s="63">
        <v>0.05</v>
      </c>
      <c r="F294" s="63">
        <v>9.17</v>
      </c>
      <c r="G294" s="65">
        <v>50</v>
      </c>
      <c r="H294" s="63">
        <v>7.5</v>
      </c>
      <c r="I294" s="67" t="s">
        <v>191</v>
      </c>
    </row>
    <row r="295" spans="1:9" ht="28.5" customHeight="1">
      <c r="A295" s="44">
        <v>5</v>
      </c>
      <c r="B295" s="45" t="s">
        <v>38</v>
      </c>
      <c r="C295" s="44">
        <v>15</v>
      </c>
      <c r="D295" s="45">
        <v>0.94</v>
      </c>
      <c r="E295" s="45">
        <v>0.15</v>
      </c>
      <c r="F295" s="45">
        <v>5.5</v>
      </c>
      <c r="G295" s="45">
        <v>30.2</v>
      </c>
      <c r="H295" s="45">
        <v>0.08</v>
      </c>
      <c r="I295" s="47"/>
    </row>
    <row r="296" spans="1:9" ht="17.25" customHeight="1">
      <c r="A296" s="44">
        <v>6</v>
      </c>
      <c r="B296" s="45" t="s">
        <v>39</v>
      </c>
      <c r="C296" s="44">
        <v>15</v>
      </c>
      <c r="D296" s="45">
        <v>0.99</v>
      </c>
      <c r="E296" s="45">
        <v>0.17</v>
      </c>
      <c r="F296" s="45">
        <v>6.15</v>
      </c>
      <c r="G296" s="45">
        <v>30.9</v>
      </c>
      <c r="H296" s="45">
        <v>0.03</v>
      </c>
      <c r="I296" s="47"/>
    </row>
    <row r="297" spans="1:9" s="31" customFormat="1" ht="17.25" customHeight="1">
      <c r="A297" s="44"/>
      <c r="B297" s="52" t="s">
        <v>71</v>
      </c>
      <c r="C297" s="51">
        <v>455</v>
      </c>
      <c r="D297" s="54">
        <f>SUM(D291:D296)</f>
        <v>7.030000000000001</v>
      </c>
      <c r="E297" s="54">
        <f>SUM(E291:E296)</f>
        <v>20.610000000000003</v>
      </c>
      <c r="F297" s="54">
        <f>SUM(F291:F296)</f>
        <v>58.669999999999995</v>
      </c>
      <c r="G297" s="54">
        <f>SUM(G291:G296)</f>
        <v>481.59999999999997</v>
      </c>
      <c r="H297" s="54">
        <f>SUM(H291:H296)</f>
        <v>8.67</v>
      </c>
      <c r="I297" s="55"/>
    </row>
    <row r="298" spans="1:10" ht="17.25" customHeight="1">
      <c r="A298" s="44"/>
      <c r="B298" s="54" t="s">
        <v>40</v>
      </c>
      <c r="C298" s="72"/>
      <c r="D298" s="57"/>
      <c r="E298" s="57"/>
      <c r="F298" s="57"/>
      <c r="G298" s="57"/>
      <c r="H298" s="57"/>
      <c r="I298" s="47"/>
      <c r="J298" s="117"/>
    </row>
    <row r="299" spans="1:9" ht="17.25" customHeight="1">
      <c r="A299" s="44">
        <v>1</v>
      </c>
      <c r="B299" s="45" t="s">
        <v>42</v>
      </c>
      <c r="C299" s="44">
        <v>120</v>
      </c>
      <c r="D299" s="44">
        <v>0.25</v>
      </c>
      <c r="E299" s="44">
        <v>0.07</v>
      </c>
      <c r="F299" s="44">
        <v>6.73</v>
      </c>
      <c r="G299" s="44">
        <v>35</v>
      </c>
      <c r="H299" s="60">
        <v>4</v>
      </c>
      <c r="I299" s="50" t="s">
        <v>160</v>
      </c>
    </row>
    <row r="300" spans="1:9" ht="17.25" customHeight="1">
      <c r="A300" s="44">
        <v>2</v>
      </c>
      <c r="B300" s="45" t="s">
        <v>252</v>
      </c>
      <c r="C300" s="44">
        <v>30</v>
      </c>
      <c r="D300" s="68">
        <v>2.7</v>
      </c>
      <c r="E300" s="68">
        <v>5.52</v>
      </c>
      <c r="F300" s="68">
        <v>9</v>
      </c>
      <c r="G300" s="68">
        <v>90</v>
      </c>
      <c r="H300" s="68">
        <v>0.05</v>
      </c>
      <c r="I300" s="47"/>
    </row>
    <row r="301" spans="1:9" ht="17.25" customHeight="1">
      <c r="A301" s="44">
        <v>3</v>
      </c>
      <c r="B301" s="45" t="s">
        <v>199</v>
      </c>
      <c r="C301" s="44">
        <v>50</v>
      </c>
      <c r="D301" s="45">
        <v>1.5</v>
      </c>
      <c r="E301" s="45">
        <v>0.3</v>
      </c>
      <c r="F301" s="45">
        <v>3.15</v>
      </c>
      <c r="G301" s="45">
        <v>60</v>
      </c>
      <c r="H301" s="45">
        <v>5</v>
      </c>
      <c r="I301" s="47" t="s">
        <v>163</v>
      </c>
    </row>
    <row r="302" spans="1:9" ht="17.25" customHeight="1">
      <c r="A302" s="41"/>
      <c r="B302" s="38" t="s">
        <v>71</v>
      </c>
      <c r="C302" s="51">
        <v>200</v>
      </c>
      <c r="D302" s="54">
        <f>SUM(D299:D301)</f>
        <v>4.45</v>
      </c>
      <c r="E302" s="54">
        <f>SUM(E299:E301)</f>
        <v>5.89</v>
      </c>
      <c r="F302" s="54">
        <f>SUM(F299:F301)</f>
        <v>18.88</v>
      </c>
      <c r="G302" s="54">
        <f>SUM(G299:G301)</f>
        <v>185</v>
      </c>
      <c r="H302" s="54">
        <f>SUM(H299:H301)</f>
        <v>9.05</v>
      </c>
      <c r="I302" s="47"/>
    </row>
    <row r="303" spans="1:10" ht="17.25" customHeight="1">
      <c r="A303" s="44"/>
      <c r="B303" s="54" t="s">
        <v>51</v>
      </c>
      <c r="C303" s="72"/>
      <c r="D303" s="57"/>
      <c r="E303" s="57"/>
      <c r="F303" s="57"/>
      <c r="G303" s="57"/>
      <c r="H303" s="57"/>
      <c r="I303" s="47"/>
      <c r="J303" s="117"/>
    </row>
    <row r="304" spans="1:9" s="133" customFormat="1" ht="30" customHeight="1">
      <c r="A304" s="86">
        <v>1</v>
      </c>
      <c r="B304" s="130" t="s">
        <v>237</v>
      </c>
      <c r="C304" s="86" t="s">
        <v>105</v>
      </c>
      <c r="D304" s="131">
        <v>5.3</v>
      </c>
      <c r="E304" s="131">
        <v>2.5</v>
      </c>
      <c r="F304" s="131">
        <v>5.8</v>
      </c>
      <c r="G304" s="131">
        <v>105.5</v>
      </c>
      <c r="H304" s="131">
        <v>2.14</v>
      </c>
      <c r="I304" s="132" t="s">
        <v>239</v>
      </c>
    </row>
    <row r="305" spans="1:9" s="133" customFormat="1" ht="17.25" customHeight="1">
      <c r="A305" s="86">
        <v>2</v>
      </c>
      <c r="B305" s="45" t="s">
        <v>90</v>
      </c>
      <c r="C305" s="44">
        <v>130</v>
      </c>
      <c r="D305" s="45">
        <v>2.58</v>
      </c>
      <c r="E305" s="45">
        <v>9.01</v>
      </c>
      <c r="F305" s="48">
        <v>21.49</v>
      </c>
      <c r="G305" s="46">
        <v>140</v>
      </c>
      <c r="H305" s="45">
        <v>2.63</v>
      </c>
      <c r="I305" s="47" t="s">
        <v>203</v>
      </c>
    </row>
    <row r="306" spans="1:9" ht="27" customHeight="1">
      <c r="A306" s="86">
        <v>3</v>
      </c>
      <c r="B306" s="45" t="s">
        <v>192</v>
      </c>
      <c r="C306" s="44">
        <v>200</v>
      </c>
      <c r="D306" s="45">
        <v>1.36</v>
      </c>
      <c r="E306" s="45">
        <v>0</v>
      </c>
      <c r="F306" s="45">
        <v>29.02</v>
      </c>
      <c r="G306" s="48">
        <v>116.19</v>
      </c>
      <c r="H306" s="45">
        <v>0</v>
      </c>
      <c r="I306" s="47" t="s">
        <v>193</v>
      </c>
    </row>
    <row r="307" spans="1:9" ht="36" customHeight="1">
      <c r="A307" s="86">
        <v>4</v>
      </c>
      <c r="B307" s="45" t="s">
        <v>38</v>
      </c>
      <c r="C307" s="44">
        <v>15</v>
      </c>
      <c r="D307" s="45">
        <v>0.94</v>
      </c>
      <c r="E307" s="45">
        <v>0.15</v>
      </c>
      <c r="F307" s="45">
        <v>5.5</v>
      </c>
      <c r="G307" s="45">
        <v>30.2</v>
      </c>
      <c r="H307" s="45">
        <v>0.08</v>
      </c>
      <c r="I307" s="47"/>
    </row>
    <row r="308" spans="1:9" s="31" customFormat="1" ht="19.5" customHeight="1">
      <c r="A308" s="44"/>
      <c r="B308" s="52" t="s">
        <v>71</v>
      </c>
      <c r="C308" s="51">
        <v>400</v>
      </c>
      <c r="D308" s="54">
        <f>SUM(D304:D307)</f>
        <v>10.18</v>
      </c>
      <c r="E308" s="54">
        <f>SUM(E304:E307)</f>
        <v>11.66</v>
      </c>
      <c r="F308" s="54">
        <f>SUM(F304:F307)</f>
        <v>61.81</v>
      </c>
      <c r="G308" s="54">
        <f>SUM(G304:G307)</f>
        <v>391.89</v>
      </c>
      <c r="H308" s="54">
        <f>SUM(H304:H307)</f>
        <v>4.85</v>
      </c>
      <c r="I308" s="55"/>
    </row>
    <row r="309" spans="1:10" ht="17.25" customHeight="1">
      <c r="A309" s="118"/>
      <c r="B309" s="52" t="s">
        <v>166</v>
      </c>
      <c r="C309" s="108">
        <f aca="true" t="shared" si="9" ref="C309:H309">C308+C302+C297+C289+C287</f>
        <v>1548</v>
      </c>
      <c r="D309" s="108">
        <f t="shared" si="9"/>
        <v>33.5</v>
      </c>
      <c r="E309" s="108">
        <f t="shared" si="9"/>
        <v>51.400000000000006</v>
      </c>
      <c r="F309" s="108">
        <f t="shared" si="9"/>
        <v>194.279</v>
      </c>
      <c r="G309" s="108">
        <f t="shared" si="9"/>
        <v>1452.96</v>
      </c>
      <c r="H309" s="108">
        <f t="shared" si="9"/>
        <v>24.47018018018018</v>
      </c>
      <c r="I309" s="99"/>
      <c r="J309" s="119"/>
    </row>
    <row r="310" spans="1:10" ht="17.25" customHeight="1">
      <c r="A310" s="118"/>
      <c r="B310" s="52"/>
      <c r="C310" s="120"/>
      <c r="D310" s="120"/>
      <c r="E310" s="120"/>
      <c r="F310" s="120"/>
      <c r="G310" s="120"/>
      <c r="H310" s="120"/>
      <c r="I310" s="99"/>
      <c r="J310" s="119"/>
    </row>
    <row r="311" spans="1:10" ht="17.25" customHeight="1">
      <c r="A311" s="118"/>
      <c r="B311" s="52" t="s">
        <v>5</v>
      </c>
      <c r="C311" s="121">
        <f>C287+C256+C226+C195+C164+C133+C103+C71+C41+C10</f>
        <v>3549</v>
      </c>
      <c r="D311" s="121">
        <f>D287+D256+D226+D195+D164+D133+D103+D71+D41+D10</f>
        <v>93.14999999999999</v>
      </c>
      <c r="E311" s="121">
        <f>E287+E256+E226+E195+E164+E133+E103+E71+E41+E10</f>
        <v>106.80999999999999</v>
      </c>
      <c r="F311" s="121">
        <f>F287+F256+F226+F195+F164+F133+F103+F71+F41+F10</f>
        <v>440.6859999999999</v>
      </c>
      <c r="G311" s="121">
        <f>G287+G256+G226+G195+G164+G133+G103+G71+G41+G10</f>
        <v>3167.0699999999997</v>
      </c>
      <c r="H311" s="120"/>
      <c r="I311" s="99"/>
      <c r="J311" s="119"/>
    </row>
    <row r="312" spans="1:10" ht="19.5" customHeight="1">
      <c r="A312" s="118"/>
      <c r="B312" s="52" t="s">
        <v>253</v>
      </c>
      <c r="C312" s="121">
        <f>C311/10</f>
        <v>354.9</v>
      </c>
      <c r="D312" s="121">
        <f>D311/10</f>
        <v>9.315</v>
      </c>
      <c r="E312" s="121">
        <f>E311/10</f>
        <v>10.681</v>
      </c>
      <c r="F312" s="121">
        <f>F311/10</f>
        <v>44.06859999999999</v>
      </c>
      <c r="G312" s="121">
        <f>G311/10</f>
        <v>316.707</v>
      </c>
      <c r="H312" s="120"/>
      <c r="I312" s="99"/>
      <c r="J312" s="119"/>
    </row>
    <row r="313" spans="1:10" ht="17.25" customHeight="1">
      <c r="A313" s="118"/>
      <c r="B313" s="122" t="s">
        <v>254</v>
      </c>
      <c r="C313" s="120"/>
      <c r="D313" s="108">
        <f>D312/42*100</f>
        <v>22.178571428571427</v>
      </c>
      <c r="E313" s="108">
        <f>E312/47*100</f>
        <v>22.725531914893615</v>
      </c>
      <c r="F313" s="108">
        <f>F312/203*100</f>
        <v>21.70866995073891</v>
      </c>
      <c r="G313" s="108">
        <f>G312/1400*100</f>
        <v>22.62192857142857</v>
      </c>
      <c r="H313" s="120"/>
      <c r="I313" s="99"/>
      <c r="J313" s="119"/>
    </row>
    <row r="314" spans="1:10" ht="17.25" customHeight="1">
      <c r="A314" s="118"/>
      <c r="B314" s="52" t="s">
        <v>17</v>
      </c>
      <c r="C314" s="71">
        <f>C289+C258+C228+C197+C166+C135+C105+C73+C43+C12</f>
        <v>1350</v>
      </c>
      <c r="D314" s="71">
        <f>D289+D258+D228+D197+D166+D135+D105+D73+D43+D12</f>
        <v>21.000000000000004</v>
      </c>
      <c r="E314" s="71">
        <f>E289+E258+E228+E197+E166+E135+E105+E73+E43+E12</f>
        <v>23.500000000000004</v>
      </c>
      <c r="F314" s="71">
        <f>F289+F258+F228+F197+F166+F135+F105+F73+F43+F12</f>
        <v>101.50000000000001</v>
      </c>
      <c r="G314" s="71">
        <f>G289+G258+G228+G197+G166+G135+G105+G73+G43+G12</f>
        <v>700</v>
      </c>
      <c r="H314" s="120"/>
      <c r="I314" s="99"/>
      <c r="J314" s="119"/>
    </row>
    <row r="315" spans="1:10" ht="17.25" customHeight="1">
      <c r="A315" s="118"/>
      <c r="B315" s="52" t="s">
        <v>253</v>
      </c>
      <c r="C315" s="121">
        <f>C314/10</f>
        <v>135</v>
      </c>
      <c r="D315" s="121">
        <f>D314/10</f>
        <v>2.1000000000000005</v>
      </c>
      <c r="E315" s="121">
        <f>E314/10</f>
        <v>2.3500000000000005</v>
      </c>
      <c r="F315" s="121">
        <f>F314/10</f>
        <v>10.150000000000002</v>
      </c>
      <c r="G315" s="121">
        <f>G314/10</f>
        <v>70</v>
      </c>
      <c r="H315" s="120"/>
      <c r="I315" s="99"/>
      <c r="J315" s="119"/>
    </row>
    <row r="316" spans="1:10" ht="17.25" customHeight="1">
      <c r="A316" s="118"/>
      <c r="B316" s="122" t="s">
        <v>254</v>
      </c>
      <c r="C316" s="120"/>
      <c r="D316" s="120">
        <v>5</v>
      </c>
      <c r="E316" s="120">
        <v>5</v>
      </c>
      <c r="F316" s="120">
        <v>5</v>
      </c>
      <c r="G316" s="120">
        <v>5</v>
      </c>
      <c r="H316" s="120"/>
      <c r="I316" s="99"/>
      <c r="J316" s="119"/>
    </row>
    <row r="317" spans="1:10" ht="17.25" customHeight="1">
      <c r="A317" s="118"/>
      <c r="B317" s="52" t="s">
        <v>22</v>
      </c>
      <c r="C317" s="71">
        <f>C297+C267+C237+C206+C175+C143+C114+C82+C51+C21</f>
        <v>4655</v>
      </c>
      <c r="D317" s="121">
        <f>D297+D267+D237+D206+D175+D143+D114+D82+D51+D21</f>
        <v>137.9</v>
      </c>
      <c r="E317" s="121">
        <f>E297+E267+E237+E206+E175+E143+E114+E82+E51+E21</f>
        <v>164.59</v>
      </c>
      <c r="F317" s="121">
        <f>F297+F267+F237+F206+F175+F143+F114+F82+F51+F21</f>
        <v>628.0799999999999</v>
      </c>
      <c r="G317" s="121">
        <f>G297+G267+G237+G206+G175+G143+G114+G82+G51+G21</f>
        <v>4321.24</v>
      </c>
      <c r="H317" s="120"/>
      <c r="I317" s="99"/>
      <c r="J317" s="119"/>
    </row>
    <row r="318" spans="1:10" ht="17.25" customHeight="1">
      <c r="A318" s="118"/>
      <c r="B318" s="52" t="s">
        <v>253</v>
      </c>
      <c r="C318" s="71">
        <f>C317/10</f>
        <v>465.5</v>
      </c>
      <c r="D318" s="121">
        <f>D317/10</f>
        <v>13.790000000000001</v>
      </c>
      <c r="E318" s="121">
        <f>E317/10</f>
        <v>16.459</v>
      </c>
      <c r="F318" s="121">
        <f>F317/10</f>
        <v>62.80799999999999</v>
      </c>
      <c r="G318" s="121">
        <f>G317/10</f>
        <v>432.12399999999997</v>
      </c>
      <c r="H318" s="120"/>
      <c r="I318" s="99"/>
      <c r="J318" s="119"/>
    </row>
    <row r="319" spans="1:10" ht="17.25" customHeight="1">
      <c r="A319" s="118"/>
      <c r="B319" s="122" t="s">
        <v>254</v>
      </c>
      <c r="C319" s="120"/>
      <c r="D319" s="120">
        <f>D318/42*100</f>
        <v>32.833333333333336</v>
      </c>
      <c r="E319" s="108">
        <f>E318/47*100</f>
        <v>35.01914893617021</v>
      </c>
      <c r="F319" s="108">
        <f>F318/203*100</f>
        <v>30.93990147783251</v>
      </c>
      <c r="G319" s="108">
        <f>G318/1400*100</f>
        <v>30.866</v>
      </c>
      <c r="H319" s="120"/>
      <c r="I319" s="99"/>
      <c r="J319" s="119"/>
    </row>
    <row r="320" spans="1:10" ht="17.25" customHeight="1">
      <c r="A320" s="118"/>
      <c r="B320" s="52" t="s">
        <v>255</v>
      </c>
      <c r="C320" s="71">
        <f>C302+C272+C242+C211+C180+C148+C119+C87+C56+C26</f>
        <v>2000</v>
      </c>
      <c r="D320" s="71">
        <f>D302+D272+D242+D211+D180+D148+D119+D87+D56+D26</f>
        <v>45.3</v>
      </c>
      <c r="E320" s="71">
        <f>E302+E272+E242+E211+E180+E148+E119+E87+E56+E26</f>
        <v>47.17</v>
      </c>
      <c r="F320" s="71">
        <f>F302+F272+F242+F211+F180+F148+F119+F87+F56+F26</f>
        <v>238.53999999999996</v>
      </c>
      <c r="G320" s="71">
        <f>G302+G272+G242+G211+G180+G148+G119+G87+G56+G26</f>
        <v>1544.1999999999998</v>
      </c>
      <c r="H320" s="120"/>
      <c r="I320" s="99"/>
      <c r="J320" s="119"/>
    </row>
    <row r="321" spans="1:10" ht="17.25" customHeight="1">
      <c r="A321" s="118"/>
      <c r="B321" s="52" t="s">
        <v>253</v>
      </c>
      <c r="C321" s="121">
        <f>C320/10</f>
        <v>200</v>
      </c>
      <c r="D321" s="121">
        <f>D320/10</f>
        <v>4.529999999999999</v>
      </c>
      <c r="E321" s="121">
        <f>E320/10</f>
        <v>4.7170000000000005</v>
      </c>
      <c r="F321" s="121">
        <f>F320/10</f>
        <v>23.853999999999996</v>
      </c>
      <c r="G321" s="121">
        <f>G320/10</f>
        <v>154.42</v>
      </c>
      <c r="H321" s="120"/>
      <c r="I321" s="99"/>
      <c r="J321" s="119"/>
    </row>
    <row r="322" spans="1:10" ht="17.25" customHeight="1">
      <c r="A322" s="118"/>
      <c r="B322" s="122" t="s">
        <v>254</v>
      </c>
      <c r="C322" s="120"/>
      <c r="D322" s="120">
        <v>10.79</v>
      </c>
      <c r="E322" s="120">
        <v>10.04</v>
      </c>
      <c r="F322" s="120">
        <v>11.75</v>
      </c>
      <c r="G322" s="120">
        <v>11.03</v>
      </c>
      <c r="H322" s="120"/>
      <c r="I322" s="99"/>
      <c r="J322" s="119"/>
    </row>
    <row r="323" spans="1:10" ht="17.25" customHeight="1">
      <c r="A323" s="118"/>
      <c r="B323" s="52" t="s">
        <v>51</v>
      </c>
      <c r="C323" s="71">
        <f>C308+C248+C218+C187+C155+C125+C95+C63+C33</f>
        <v>3624</v>
      </c>
      <c r="D323" s="71">
        <f>D308+D248+D218+D187+D155+D125+D95+D63+D33</f>
        <v>106.02000000000001</v>
      </c>
      <c r="E323" s="71">
        <f>E308+E248+E218+E187+E155+E125+E95+E63+E33</f>
        <v>110.305</v>
      </c>
      <c r="F323" s="71">
        <f>F308+F248+F218+F187+F155+F125+F95+F63+F33</f>
        <v>522.08</v>
      </c>
      <c r="G323" s="71">
        <f>G308+G248+G218+G187+G155+G125+G95+G63+G33</f>
        <v>3665.71</v>
      </c>
      <c r="H323" s="120"/>
      <c r="I323" s="99"/>
      <c r="J323" s="119"/>
    </row>
    <row r="324" spans="1:10" ht="17.25" customHeight="1">
      <c r="A324" s="118"/>
      <c r="B324" s="52" t="s">
        <v>253</v>
      </c>
      <c r="C324" s="121">
        <f>C323/10</f>
        <v>362.4</v>
      </c>
      <c r="D324" s="121">
        <f>D323/10</f>
        <v>10.602</v>
      </c>
      <c r="E324" s="121">
        <f>E323/10</f>
        <v>11.0305</v>
      </c>
      <c r="F324" s="121">
        <f>F323/10</f>
        <v>52.208000000000006</v>
      </c>
      <c r="G324" s="121">
        <f>G323/10</f>
        <v>366.571</v>
      </c>
      <c r="H324" s="120"/>
      <c r="I324" s="99"/>
      <c r="J324" s="119"/>
    </row>
    <row r="325" spans="1:10" ht="17.25" customHeight="1">
      <c r="A325" s="118"/>
      <c r="B325" s="122" t="s">
        <v>254</v>
      </c>
      <c r="C325" s="120"/>
      <c r="D325" s="108">
        <f>D324/42*100</f>
        <v>25.242857142857144</v>
      </c>
      <c r="E325" s="108">
        <f>E324/47*100</f>
        <v>23.46914893617021</v>
      </c>
      <c r="F325" s="108">
        <f>F324/203*100</f>
        <v>25.718226600985222</v>
      </c>
      <c r="G325" s="108">
        <f>G324/1400*100</f>
        <v>26.183642857142857</v>
      </c>
      <c r="H325" s="120"/>
      <c r="I325" s="99"/>
      <c r="J325" s="119"/>
    </row>
    <row r="326" spans="1:10" ht="17.25" customHeight="1">
      <c r="A326" s="118"/>
      <c r="B326" s="108" t="s">
        <v>256</v>
      </c>
      <c r="C326" s="121">
        <f>C309+C280+C249+C219+C188+C156+C126+C96+C64+C34</f>
        <v>15443</v>
      </c>
      <c r="D326" s="121">
        <f>D311+D314+D317+D320+D323</f>
        <v>403.37</v>
      </c>
      <c r="E326" s="121">
        <f>E311+E314+E317+E320+E323</f>
        <v>452.375</v>
      </c>
      <c r="F326" s="121">
        <f>F311+F314+F317+F320+F323</f>
        <v>1930.886</v>
      </c>
      <c r="G326" s="121">
        <f>G311+G314+G317+G320+G323</f>
        <v>13398.219999999998</v>
      </c>
      <c r="H326" s="121">
        <v>332.5</v>
      </c>
      <c r="I326" s="99"/>
      <c r="J326" s="119"/>
    </row>
    <row r="327" spans="1:10" ht="37.5" customHeight="1">
      <c r="A327" s="118"/>
      <c r="B327" s="123" t="s">
        <v>257</v>
      </c>
      <c r="C327" s="121">
        <f aca="true" t="shared" si="10" ref="C327:H327">C326/10</f>
        <v>1544.3</v>
      </c>
      <c r="D327" s="121">
        <f t="shared" si="10"/>
        <v>40.337</v>
      </c>
      <c r="E327" s="121">
        <f t="shared" si="10"/>
        <v>45.2375</v>
      </c>
      <c r="F327" s="121">
        <f t="shared" si="10"/>
        <v>193.08859999999999</v>
      </c>
      <c r="G327" s="121">
        <f t="shared" si="10"/>
        <v>1339.8219999999997</v>
      </c>
      <c r="H327" s="121">
        <f t="shared" si="10"/>
        <v>33.25</v>
      </c>
      <c r="I327" s="99"/>
      <c r="J327" s="119"/>
    </row>
    <row r="328" spans="1:10" ht="17.25" customHeight="1">
      <c r="A328" s="118"/>
      <c r="B328" s="122" t="s">
        <v>254</v>
      </c>
      <c r="C328" s="120"/>
      <c r="D328" s="108">
        <f>D327/42*100</f>
        <v>96.0404761904762</v>
      </c>
      <c r="E328" s="108">
        <f>E327/47*100</f>
        <v>96.24999999999999</v>
      </c>
      <c r="F328" s="108">
        <f>F327/203*100</f>
        <v>95.1175369458128</v>
      </c>
      <c r="G328" s="108">
        <f>G327/1400*100</f>
        <v>95.70157142857141</v>
      </c>
      <c r="H328" s="120">
        <v>95</v>
      </c>
      <c r="I328" s="99"/>
      <c r="J328" s="119"/>
    </row>
    <row r="329" spans="1:10" ht="17.25" customHeight="1">
      <c r="A329" s="118"/>
      <c r="B329" s="38" t="s">
        <v>258</v>
      </c>
      <c r="C329" s="120"/>
      <c r="D329" s="120">
        <v>12</v>
      </c>
      <c r="E329" s="120">
        <v>30</v>
      </c>
      <c r="F329" s="120">
        <v>57.7</v>
      </c>
      <c r="G329" s="120"/>
      <c r="H329" s="120"/>
      <c r="I329" s="99"/>
      <c r="J329" s="119"/>
    </row>
    <row r="330" ht="17.25" customHeight="1"/>
    <row r="331" ht="17.25" customHeight="1"/>
    <row r="332" ht="17.25" customHeight="1">
      <c r="B332" s="30" t="s">
        <v>259</v>
      </c>
    </row>
    <row r="333" ht="17.25" customHeight="1"/>
    <row r="334" ht="17.25" customHeight="1">
      <c r="B334" s="30" t="s">
        <v>260</v>
      </c>
    </row>
    <row r="335" ht="17.25" customHeight="1">
      <c r="B335" s="30" t="s">
        <v>261</v>
      </c>
    </row>
    <row r="336" ht="17.25" customHeight="1">
      <c r="B336" s="30" t="s">
        <v>262</v>
      </c>
    </row>
    <row r="337" ht="17.25" customHeight="1">
      <c r="B337" s="30" t="s">
        <v>263</v>
      </c>
    </row>
    <row r="338" ht="17.25" customHeight="1"/>
    <row r="339" ht="17.25" customHeight="1">
      <c r="B339" s="30" t="s">
        <v>287</v>
      </c>
    </row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>
      <c r="G345" s="30" t="s">
        <v>265</v>
      </c>
    </row>
    <row r="346" ht="17.25" customHeight="1"/>
    <row r="347" spans="3:7" ht="17.25" customHeight="1">
      <c r="C347" s="124"/>
      <c r="D347" s="124"/>
      <c r="E347" s="124"/>
      <c r="G347" s="30" t="s">
        <v>266</v>
      </c>
    </row>
    <row r="348" spans="2:5" ht="17.25" customHeight="1">
      <c r="B348" s="124"/>
      <c r="C348" s="124"/>
      <c r="D348" s="124"/>
      <c r="E348" s="124"/>
    </row>
    <row r="349" spans="2:5" ht="17.25" customHeight="1">
      <c r="B349" s="124"/>
      <c r="C349" s="124"/>
      <c r="D349" s="124"/>
      <c r="E349" s="124"/>
    </row>
    <row r="350" ht="17.25" customHeight="1">
      <c r="B350" s="124"/>
    </row>
    <row r="351" ht="17.25" customHeight="1">
      <c r="B351" s="124"/>
    </row>
    <row r="352" ht="17.25" customHeight="1">
      <c r="B352" s="124"/>
    </row>
    <row r="353" ht="17.25" customHeight="1">
      <c r="B353" s="124"/>
    </row>
    <row r="354" ht="17.25" customHeight="1">
      <c r="B354" s="124"/>
    </row>
    <row r="355" ht="17.25" customHeight="1">
      <c r="B355" s="124"/>
    </row>
    <row r="356" ht="17.25" customHeight="1">
      <c r="B356" s="124"/>
    </row>
    <row r="357" ht="17.25" customHeight="1"/>
    <row r="358" ht="17.25" customHeight="1"/>
    <row r="359" ht="17.25" customHeight="1">
      <c r="G359" s="30" t="s">
        <v>267</v>
      </c>
    </row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spans="3:9" ht="17.25" customHeight="1">
      <c r="C367" s="125"/>
      <c r="D367" s="125"/>
      <c r="E367" s="125"/>
      <c r="F367" s="125"/>
      <c r="G367" s="126"/>
      <c r="H367" s="127"/>
      <c r="I367" s="126"/>
    </row>
    <row r="368" spans="2:9" ht="17.25" customHeight="1">
      <c r="B368" s="125" t="s">
        <v>289</v>
      </c>
      <c r="C368" s="125"/>
      <c r="D368" s="125"/>
      <c r="E368" s="125"/>
      <c r="F368" s="125"/>
      <c r="G368" s="126"/>
      <c r="H368" s="127"/>
      <c r="I368" s="126"/>
    </row>
    <row r="369" spans="2:9" ht="17.25" customHeight="1">
      <c r="B369" s="125" t="s">
        <v>268</v>
      </c>
      <c r="C369" s="125"/>
      <c r="D369" s="125"/>
      <c r="E369" s="125"/>
      <c r="F369" s="125"/>
      <c r="G369" s="126"/>
      <c r="H369" s="127"/>
      <c r="I369" s="126"/>
    </row>
    <row r="370" spans="2:9" ht="17.25" customHeight="1">
      <c r="B370" s="125" t="s">
        <v>269</v>
      </c>
      <c r="C370" s="125"/>
      <c r="D370" s="125"/>
      <c r="E370" s="125"/>
      <c r="F370" s="125"/>
      <c r="G370" s="126"/>
      <c r="H370" s="127"/>
      <c r="I370" s="126"/>
    </row>
    <row r="371" spans="2:9" ht="17.25" customHeight="1">
      <c r="B371" s="125" t="s">
        <v>270</v>
      </c>
      <c r="C371" s="125"/>
      <c r="D371" s="125"/>
      <c r="E371" s="125"/>
      <c r="F371" s="125"/>
      <c r="G371" s="126"/>
      <c r="H371" s="127"/>
      <c r="I371" s="126"/>
    </row>
    <row r="372" spans="2:9" ht="17.25" customHeight="1">
      <c r="B372" s="125" t="s">
        <v>271</v>
      </c>
      <c r="C372" s="128"/>
      <c r="D372" s="128"/>
      <c r="E372" s="125"/>
      <c r="F372" s="125"/>
      <c r="G372" s="126"/>
      <c r="H372" s="127"/>
      <c r="I372" s="129"/>
    </row>
    <row r="373" ht="17.25" customHeight="1">
      <c r="B373" s="125" t="s">
        <v>304</v>
      </c>
    </row>
  </sheetData>
  <sheetProtection/>
  <printOptions/>
  <pageMargins left="0.17" right="0.18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~KaTRiN~</dc:creator>
  <cp:keywords/>
  <dc:description/>
  <cp:lastModifiedBy>Home</cp:lastModifiedBy>
  <cp:lastPrinted>2018-05-10T08:11:03Z</cp:lastPrinted>
  <dcterms:created xsi:type="dcterms:W3CDTF">2018-02-25T11:40:38Z</dcterms:created>
  <dcterms:modified xsi:type="dcterms:W3CDTF">2018-05-23T10:23:12Z</dcterms:modified>
  <cp:category/>
  <cp:version/>
  <cp:contentType/>
  <cp:contentStatus/>
</cp:coreProperties>
</file>